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ugedu-my.sharepoint.com/personal/grzegorz_bucior_ug_edu_pl/Documents/Desktop/WYKŁADY/Rachunkowość budżetowa/RJSFP/2023/"/>
    </mc:Choice>
  </mc:AlternateContent>
  <xr:revisionPtr revIDLastSave="72" documentId="13_ncr:1_{E6B6B2B4-CE4F-41BF-98DF-1D7AA6245ACC}" xr6:coauthVersionLast="47" xr6:coauthVersionMax="47" xr10:uidLastSave="{EFD5D343-8F25-46C6-92DD-5C76AE248332}"/>
  <bookViews>
    <workbookView xWindow="-108" yWindow="-108" windowWidth="23256" windowHeight="12456" activeTab="1" xr2:uid="{E2DEBC31-6331-401E-9FAF-C8C3529D7007}"/>
  </bookViews>
  <sheets>
    <sheet name="ZOIS" sheetId="1" r:id="rId1"/>
    <sheet name="BILANS" sheetId="2" r:id="rId2"/>
    <sheet name="RZIS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B34" i="3"/>
  <c r="B22" i="3"/>
  <c r="B3" i="3"/>
  <c r="B30" i="3"/>
  <c r="B26" i="3"/>
  <c r="X20" i="1"/>
  <c r="Y20" i="1" s="1"/>
  <c r="X19" i="1"/>
  <c r="X31" i="1"/>
  <c r="Y31" i="1" s="1"/>
  <c r="X30" i="1"/>
  <c r="Y30" i="1" s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X48" i="1"/>
  <c r="Y47" i="1"/>
  <c r="E22" i="2" s="1"/>
  <c r="X47" i="1"/>
  <c r="Y46" i="1"/>
  <c r="X46" i="1"/>
  <c r="Y45" i="1"/>
  <c r="X45" i="1"/>
  <c r="Y44" i="1"/>
  <c r="X44" i="1"/>
  <c r="Y43" i="1"/>
  <c r="X43" i="1"/>
  <c r="Y42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B27" i="2" s="1"/>
  <c r="Y10" i="1"/>
  <c r="X10" i="1"/>
  <c r="Y9" i="1"/>
  <c r="X9" i="1"/>
  <c r="Y8" i="1"/>
  <c r="X8" i="1"/>
  <c r="Y7" i="1"/>
  <c r="X7" i="1"/>
  <c r="Y6" i="1"/>
  <c r="X6" i="1"/>
  <c r="Y5" i="1"/>
  <c r="X5" i="1"/>
  <c r="Y4" i="1"/>
  <c r="X4" i="1"/>
  <c r="Y3" i="1"/>
  <c r="X3" i="1"/>
  <c r="C49" i="1"/>
  <c r="B49" i="1"/>
  <c r="B21" i="2" l="1"/>
  <c r="B15" i="2" s="1"/>
  <c r="B5" i="2"/>
  <c r="B3" i="2" s="1"/>
  <c r="E14" i="2"/>
  <c r="E12" i="2" s="1"/>
  <c r="B10" i="3"/>
  <c r="B21" i="3" s="1"/>
  <c r="B29" i="3" s="1"/>
  <c r="B37" i="3" s="1"/>
  <c r="B40" i="3" s="1"/>
  <c r="E5" i="2" s="1"/>
  <c r="E3" i="2" s="1"/>
  <c r="X49" i="1"/>
  <c r="Y19" i="1"/>
  <c r="Y49" i="1" s="1"/>
  <c r="E36" i="2" l="1"/>
  <c r="B36" i="2"/>
</calcChain>
</file>

<file path=xl/sharedStrings.xml><?xml version="1.0" encoding="utf-8"?>
<sst xmlns="http://schemas.openxmlformats.org/spreadsheetml/2006/main" count="189" uniqueCount="167">
  <si>
    <t>symbol – nazwa konta</t>
  </si>
  <si>
    <t>saldo na 30 grudnia</t>
  </si>
  <si>
    <t>saldo na 31 grudnia</t>
  </si>
  <si>
    <t>Wn</t>
  </si>
  <si>
    <t>Ma</t>
  </si>
  <si>
    <t>011 – Środki trwałe</t>
  </si>
  <si>
    <t>013 – Pozostałe środki trwałe</t>
  </si>
  <si>
    <t>020 – Wartości niematerialne i prawne</t>
  </si>
  <si>
    <t>021 – Pozostałe wartości niematerialne i prawne</t>
  </si>
  <si>
    <t>071 – Umorzenie środków trwałych oraz wartości niematerialnych i prawnych</t>
  </si>
  <si>
    <t xml:space="preserve">072 – Umorzenie pozostałych środków trwałych </t>
  </si>
  <si>
    <t>073 – Umorzenie pozostałych wartości niematerialnych i prawnych</t>
  </si>
  <si>
    <t>080 – Środki trwałe w budowie</t>
  </si>
  <si>
    <t>101 – Kasa</t>
  </si>
  <si>
    <t>130 – Rachunek bieżący jednostki – dochody</t>
  </si>
  <si>
    <t>131 – Rachunek bieżący jednostki – wydatki</t>
  </si>
  <si>
    <t>132 – Rachunek dochodów własnych jednostek budżetowych</t>
  </si>
  <si>
    <t>135 – Rachunek ZFŚS</t>
  </si>
  <si>
    <t>139 – Inne rachunki bankowe</t>
  </si>
  <si>
    <t>141 – Środki pieniężne w drodze</t>
  </si>
  <si>
    <t>201 – Rozrachunki z odbiorcami i dostawcami</t>
  </si>
  <si>
    <t>221 – Należności z tytułu dochodów budżetowych</t>
  </si>
  <si>
    <t>222 – Rozliczenie dochodów budżetowych</t>
  </si>
  <si>
    <t>223 – Rozliczenie wydatków budżetowych</t>
  </si>
  <si>
    <t>225 – Rozrachunki z budżetami</t>
  </si>
  <si>
    <t>226 – Długoterminowe należności budżetowe</t>
  </si>
  <si>
    <t>229 – Pozostałe rozrachunki publicznoprawne</t>
  </si>
  <si>
    <t>231 – Rozrachunki z tytułu wynagrodzeń</t>
  </si>
  <si>
    <t>234 – Pozostałe rozrachunki z pracownikami</t>
  </si>
  <si>
    <t>240 – Pozostałe rozrachunki</t>
  </si>
  <si>
    <t>290 – Odpisy aktualizujące należności</t>
  </si>
  <si>
    <t>310 – Materiały</t>
  </si>
  <si>
    <t>400 – Amortyzacja</t>
  </si>
  <si>
    <t>401 – Zużycie materiałów i energii</t>
  </si>
  <si>
    <t>402 – Usługi obce</t>
  </si>
  <si>
    <t>403 – Podatki i opłaty</t>
  </si>
  <si>
    <t>404 – Wynagrodzenia</t>
  </si>
  <si>
    <t>405 – Ubezpieczenia społeczne i inne świadczenia</t>
  </si>
  <si>
    <t>409 – Pozostałe koszty rodzajowe</t>
  </si>
  <si>
    <t>720 – Przychody z tytułu dochodów budżetowych</t>
  </si>
  <si>
    <t>750 – Przychody finansowe</t>
  </si>
  <si>
    <t>751 – Koszty finansowe</t>
  </si>
  <si>
    <t>760 – Pozostałe przychody operacyjne</t>
  </si>
  <si>
    <t>761 – Pozostałe koszty operacyjne</t>
  </si>
  <si>
    <t>800 – Fundusz jednostki</t>
  </si>
  <si>
    <t>851 – Zakładowy fundusz świadczeń socjalnych</t>
  </si>
  <si>
    <t>860 – Wynik finansowy</t>
  </si>
  <si>
    <t>Operacja 1</t>
  </si>
  <si>
    <t>Operacja 2</t>
  </si>
  <si>
    <t>Operacja 3</t>
  </si>
  <si>
    <t>Operacja 4</t>
  </si>
  <si>
    <t>Operacja 5</t>
  </si>
  <si>
    <t>Operacja 6</t>
  </si>
  <si>
    <t>Operacja 7</t>
  </si>
  <si>
    <t>Operacja 8</t>
  </si>
  <si>
    <t>Operacja 9</t>
  </si>
  <si>
    <t>Operacja 10</t>
  </si>
  <si>
    <t>Dt</t>
  </si>
  <si>
    <t>Ct</t>
  </si>
  <si>
    <t>RAZEM</t>
  </si>
  <si>
    <t>240-01 Rozliczenie nadwyżek inwentaryzacyjnych</t>
  </si>
  <si>
    <t>240-02 Rozliczenie niedoborów inwentaryzacyjnych</t>
  </si>
  <si>
    <t xml:space="preserve">201–01 Rozrachunki z odbiorcami </t>
  </si>
  <si>
    <t>201–02 Rozrachunki z dostawcami</t>
  </si>
  <si>
    <t>AKTYWA</t>
  </si>
  <si>
    <t>wartość na 31.12</t>
  </si>
  <si>
    <t>PASYWA</t>
  </si>
  <si>
    <t>A. Aktywa trwałe</t>
  </si>
  <si>
    <t>A. Fundusze</t>
  </si>
  <si>
    <t>I. Wartości niematerialne i prawne</t>
  </si>
  <si>
    <t>I. Fundusz jednostki</t>
  </si>
  <si>
    <t>II. Rzeczowe aktywa trwałe</t>
  </si>
  <si>
    <t>II. Wynik finansowy netto (+,-)</t>
  </si>
  <si>
    <t>1. Środki trwałe</t>
  </si>
  <si>
    <t xml:space="preserve">1. Zysk netto (+) </t>
  </si>
  <si>
    <t xml:space="preserve">2. Strata netto (-) </t>
  </si>
  <si>
    <t xml:space="preserve">III. Odpisy z wyniku finansowego (nadwyżka środków obrotowych) (-) </t>
  </si>
  <si>
    <t>IV. Fundusz mienia zlikwidowanych jednostek</t>
  </si>
  <si>
    <t>B. Fundusze placówek</t>
  </si>
  <si>
    <t>C. Państwowe fundusze celowe</t>
  </si>
  <si>
    <t>D. Zobowiązania i rezerwy na zobowiązania</t>
  </si>
  <si>
    <t>2. Środki trwałe w budowie (inwestycje)</t>
  </si>
  <si>
    <t>I. Zobowiązania długoterminowe</t>
  </si>
  <si>
    <t>3. Zaliczki na środki trwałe w budowie</t>
  </si>
  <si>
    <t>II. Zobowiązania krótkoterminowe</t>
  </si>
  <si>
    <t>III. Należności długoterminowe</t>
  </si>
  <si>
    <t>1. Zobowiązania z tytułu dostaw i usług</t>
  </si>
  <si>
    <t>IV. Długoterminowe aktywa finansowe</t>
  </si>
  <si>
    <t>2. Zobowiązania wobec budżetów</t>
  </si>
  <si>
    <t>1. Akcje i udziały</t>
  </si>
  <si>
    <t>3. Zobowiązania z tytułu ubezpieczeń i innych świadczeń</t>
  </si>
  <si>
    <t>2. Inne papiery wartościowe</t>
  </si>
  <si>
    <t>4. Zobowiązania z tytułu wynagrodzeń</t>
  </si>
  <si>
    <t>3. Inne długoterminowe aktywa finansowe</t>
  </si>
  <si>
    <t>5. Pozostałe zobowiązania</t>
  </si>
  <si>
    <t>V. Wartość mienia zlikwidowanych jednostek</t>
  </si>
  <si>
    <t xml:space="preserve">6. Sumy obce (depozytowe, zabezpieczenie wykonania umów) </t>
  </si>
  <si>
    <t>B. Aktywa obrotowe</t>
  </si>
  <si>
    <t>7. Rozliczenia z tytułu środków na wydatki budżetowe i z tytułu dochodów budżetowych</t>
  </si>
  <si>
    <t>I. Zapasy</t>
  </si>
  <si>
    <t>8. Fundusze specjalne</t>
  </si>
  <si>
    <t>1. Materiały</t>
  </si>
  <si>
    <t>8.1. Zakładowy Fundusz Świadczeń Socjalnych</t>
  </si>
  <si>
    <t>2. Półprodukty i produkty w toku</t>
  </si>
  <si>
    <t>8.2. Inne fundusze</t>
  </si>
  <si>
    <t>3. Produkty gotowe</t>
  </si>
  <si>
    <t>III. Rezerwy na zobowiązania</t>
  </si>
  <si>
    <t>4. Towary</t>
  </si>
  <si>
    <t>IV. Rozliczenia międzyokresowe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</si>
  <si>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</si>
  <si>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</si>
  <si>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</si>
  <si>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</si>
  <si>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</si>
  <si>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</si>
  <si>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</si>
  <si>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</si>
  <si>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</si>
  <si>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</si>
  <si>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</si>
  <si>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</si>
  <si>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</si>
  <si>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</si>
  <si>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Suma aktywów</t>
  </si>
  <si>
    <t>Suma pasywów</t>
  </si>
  <si>
    <t>BILANS JEDNOSTKI BUDŻETOWEJ</t>
  </si>
  <si>
    <t>Pozycja</t>
  </si>
  <si>
    <t>wartość za rok budżetowy</t>
  </si>
  <si>
    <t>A. Przychody netto z podstawowej działalności operacyjnej:</t>
  </si>
  <si>
    <t xml:space="preserve">C. Zysk (strata) ze sprzedaży (A-B) </t>
  </si>
  <si>
    <t>I. Przychody netto ze sprzedaży produktów</t>
  </si>
  <si>
    <t>D. Pozostałe przychody operacyjne</t>
  </si>
  <si>
    <t xml:space="preserve">II. Zmiana stanu produktów (zwiększenie - wartość dodatnia, zmniejszenie - wartość ujemna) </t>
  </si>
  <si>
    <t>I. Zysk ze zbycia niefinansowych aktywów trwałych</t>
  </si>
  <si>
    <t>III. Koszt wytworzenia produktów na własne potrzeby jednostki</t>
  </si>
  <si>
    <t>II. Dotacje</t>
  </si>
  <si>
    <t>IV. Przychody netto ze sprzedaży towarów i materiałów</t>
  </si>
  <si>
    <t>III. Inne przychody operacyjne</t>
  </si>
  <si>
    <t>V. Dotacje na finansowanie działalności podstawowej</t>
  </si>
  <si>
    <t>E. Pozostałe koszty operacyjne</t>
  </si>
  <si>
    <t>VI. Przychody z tytułu dochodów budżetowych</t>
  </si>
  <si>
    <t>I. Koszty inwestycje finansowanych ze środków własnych samorządowych zakładów budżetowych i dochodów jednostek budżetowych zgromadzonych na wydzielonym rachunku</t>
  </si>
  <si>
    <t>B. Koszty działalności operacyjnej</t>
  </si>
  <si>
    <t>II. Pozostałe koszty operacyjne</t>
  </si>
  <si>
    <t>I. Amortyzacja</t>
  </si>
  <si>
    <t xml:space="preserve">F. Zysk (strata) z działalności operacyjnej (C+D-E) </t>
  </si>
  <si>
    <t>II. Zużycie materiałów i energii</t>
  </si>
  <si>
    <t>G. Przychody finansowe</t>
  </si>
  <si>
    <t>III. Usługi obce</t>
  </si>
  <si>
    <t>I. Dywidendy i udziały w zyskach</t>
  </si>
  <si>
    <t>IV. Podatki i opłaty</t>
  </si>
  <si>
    <t>II. Odsetki</t>
  </si>
  <si>
    <t>V. Wynagrodzenia</t>
  </si>
  <si>
    <t>III. Inne</t>
  </si>
  <si>
    <t>VI. Ubezpieczenia społeczne i inne świadczenia dla pracowników</t>
  </si>
  <si>
    <t>H. Koszty finansowe</t>
  </si>
  <si>
    <t>VII. Pozostałe koszty rodzajowe</t>
  </si>
  <si>
    <t>I. Odsetki</t>
  </si>
  <si>
    <t>VIII. Wartość sprzedanych towarów i materiałów</t>
  </si>
  <si>
    <t>II. Inne</t>
  </si>
  <si>
    <t>IX. Inne świadczenia finansowane z budżetu</t>
  </si>
  <si>
    <t xml:space="preserve">I. Zysk (strata) brutto (F+G-H) </t>
  </si>
  <si>
    <t>X. Pozostałe obciążenia</t>
  </si>
  <si>
    <t>J. Podatek dochodowy</t>
  </si>
  <si>
    <t>K. Pozostałe obowiązkowe zmniejszenia zysku (zwiększenia straty)</t>
  </si>
  <si>
    <t>N. Zysk (strata) netto (I-J-K)</t>
  </si>
  <si>
    <t>Rachunek zysków i strat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</si>
</sst>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4" fontId="0" fillId="0" borderId="0" xfId="0" applyNumberFormat="1"/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4" fontId="4" fillId="4" borderId="5" xfId="1" applyNumberFormat="1" applyFont="1" applyFill="1" applyBorder="1" applyAlignment="1">
      <alignment vertical="center" wrapText="1"/>
    </xf>
    <xf numFmtId="4" fontId="4" fillId="4" borderId="5" xfId="1" applyNumberFormat="1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vertical="center" wrapText="1"/>
    </xf>
    <xf numFmtId="4" fontId="6" fillId="0" borderId="7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vertical="center" wrapText="1"/>
    </xf>
    <xf numFmtId="4" fontId="6" fillId="3" borderId="7" xfId="0" applyNumberFormat="1" applyFont="1" applyFill="1" applyBorder="1" applyAlignment="1">
      <alignment vertical="center" wrapText="1"/>
    </xf>
    <xf numFmtId="4" fontId="6" fillId="3" borderId="8" xfId="0" applyNumberFormat="1" applyFont="1" applyFill="1" applyBorder="1" applyAlignment="1">
      <alignment vertical="center" wrapText="1"/>
    </xf>
    <xf numFmtId="4" fontId="6" fillId="4" borderId="5" xfId="1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left" vertical="center" wrapText="1" indent="1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4" fontId="4" fillId="0" borderId="5" xfId="0" applyNumberFormat="1" applyFont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4" fontId="6" fillId="4" borderId="5" xfId="0" applyNumberFormat="1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4" fontId="6" fillId="5" borderId="5" xfId="0" applyNumberFormat="1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4" fontId="6" fillId="7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4" fontId="4" fillId="5" borderId="5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4" fillId="0" borderId="9" xfId="1" applyNumberFormat="1" applyFont="1" applyBorder="1" applyAlignment="1" applyProtection="1">
      <alignment horizontal="right" vertical="center" wrapText="1"/>
      <protection locked="0"/>
    </xf>
    <xf numFmtId="4" fontId="4" fillId="0" borderId="10" xfId="1" applyNumberFormat="1" applyFont="1" applyBorder="1" applyAlignment="1" applyProtection="1">
      <alignment horizontal="right" vertical="center" wrapText="1"/>
      <protection locked="0"/>
    </xf>
    <xf numFmtId="4" fontId="4" fillId="3" borderId="9" xfId="1" applyNumberFormat="1" applyFont="1" applyFill="1" applyBorder="1" applyAlignment="1" applyProtection="1">
      <alignment horizontal="right" vertical="center" wrapText="1"/>
      <protection locked="0"/>
    </xf>
    <xf numFmtId="4" fontId="4" fillId="3" borderId="10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5" xfId="0" applyNumberFormat="1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Border="1" applyAlignment="1" applyProtection="1">
      <alignment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50C9A-5D67-4487-AD77-F8A1CA7793DD}">
  <sheetPr>
    <pageSetUpPr fitToPage="1"/>
  </sheetPr>
  <dimension ref="A1:Z53"/>
  <sheetViews>
    <sheetView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D49" sqref="D49"/>
    </sheetView>
  </sheetViews>
  <sheetFormatPr defaultRowHeight="14.4" x14ac:dyDescent="0.3"/>
  <cols>
    <col min="1" max="1" width="81.5546875" customWidth="1"/>
    <col min="2" max="25" width="12.109375" customWidth="1"/>
    <col min="26" max="26" width="9.88671875" bestFit="1" customWidth="1"/>
  </cols>
  <sheetData>
    <row r="1" spans="1:26" ht="24.6" customHeight="1" thickBot="1" x14ac:dyDescent="0.35">
      <c r="A1" s="47" t="s">
        <v>0</v>
      </c>
      <c r="B1" s="49" t="s">
        <v>1</v>
      </c>
      <c r="C1" s="50"/>
      <c r="D1" s="49" t="s">
        <v>47</v>
      </c>
      <c r="E1" s="50"/>
      <c r="F1" s="49" t="s">
        <v>48</v>
      </c>
      <c r="G1" s="50"/>
      <c r="H1" s="49" t="s">
        <v>49</v>
      </c>
      <c r="I1" s="50"/>
      <c r="J1" s="49" t="s">
        <v>50</v>
      </c>
      <c r="K1" s="50"/>
      <c r="L1" s="49" t="s">
        <v>51</v>
      </c>
      <c r="M1" s="50"/>
      <c r="N1" s="49" t="s">
        <v>52</v>
      </c>
      <c r="O1" s="50"/>
      <c r="P1" s="49" t="s">
        <v>53</v>
      </c>
      <c r="Q1" s="50"/>
      <c r="R1" s="49" t="s">
        <v>54</v>
      </c>
      <c r="S1" s="50"/>
      <c r="T1" s="49" t="s">
        <v>55</v>
      </c>
      <c r="U1" s="50"/>
      <c r="V1" s="49" t="s">
        <v>56</v>
      </c>
      <c r="W1" s="50"/>
      <c r="X1" s="49" t="s">
        <v>2</v>
      </c>
      <c r="Y1" s="50"/>
    </row>
    <row r="2" spans="1:26" ht="13.2" customHeight="1" thickBot="1" x14ac:dyDescent="0.35">
      <c r="A2" s="48"/>
      <c r="B2" s="2" t="s">
        <v>57</v>
      </c>
      <c r="C2" s="2" t="s">
        <v>58</v>
      </c>
      <c r="D2" s="3" t="s">
        <v>57</v>
      </c>
      <c r="E2" s="4" t="s">
        <v>58</v>
      </c>
      <c r="F2" s="3" t="s">
        <v>57</v>
      </c>
      <c r="G2" s="4" t="s">
        <v>58</v>
      </c>
      <c r="H2" s="3" t="s">
        <v>57</v>
      </c>
      <c r="I2" s="4" t="s">
        <v>58</v>
      </c>
      <c r="J2" s="3" t="s">
        <v>57</v>
      </c>
      <c r="K2" s="4" t="s">
        <v>58</v>
      </c>
      <c r="L2" s="3" t="s">
        <v>57</v>
      </c>
      <c r="M2" s="4" t="s">
        <v>58</v>
      </c>
      <c r="N2" s="3" t="s">
        <v>57</v>
      </c>
      <c r="O2" s="4" t="s">
        <v>58</v>
      </c>
      <c r="P2" s="3" t="s">
        <v>57</v>
      </c>
      <c r="Q2" s="4" t="s">
        <v>58</v>
      </c>
      <c r="R2" s="3" t="s">
        <v>57</v>
      </c>
      <c r="S2" s="4" t="s">
        <v>58</v>
      </c>
      <c r="T2" s="3" t="s">
        <v>57</v>
      </c>
      <c r="U2" s="4" t="s">
        <v>58</v>
      </c>
      <c r="V2" s="3" t="s">
        <v>57</v>
      </c>
      <c r="W2" s="4" t="s">
        <v>58</v>
      </c>
      <c r="X2" s="2" t="s">
        <v>3</v>
      </c>
      <c r="Y2" s="2" t="s">
        <v>4</v>
      </c>
    </row>
    <row r="3" spans="1:26" ht="18" customHeight="1" thickBot="1" x14ac:dyDescent="0.35">
      <c r="A3" s="5" t="s">
        <v>5</v>
      </c>
      <c r="B3" s="6">
        <v>155000</v>
      </c>
      <c r="C3" s="7"/>
      <c r="D3" s="41"/>
      <c r="E3" s="42"/>
      <c r="F3" s="43"/>
      <c r="G3" s="44"/>
      <c r="H3" s="41"/>
      <c r="I3" s="42"/>
      <c r="J3" s="43"/>
      <c r="K3" s="44"/>
      <c r="L3" s="41"/>
      <c r="M3" s="42"/>
      <c r="N3" s="43"/>
      <c r="O3" s="44"/>
      <c r="P3" s="41"/>
      <c r="Q3" s="42"/>
      <c r="R3" s="43"/>
      <c r="S3" s="44"/>
      <c r="T3" s="41"/>
      <c r="U3" s="42"/>
      <c r="V3" s="43"/>
      <c r="W3" s="44"/>
      <c r="X3" s="7">
        <f>IF(B3+D3+F3+H3+J3+L3+N3+P3+R3+T3+V3-(C3+E3+G3+I3+K3+M3+O3+Q3+S3+U3+W3)&gt;0,B3+D3+F3+H3+J3+L3+N3+P3+R3+T3+V3-(C3+E3+G3+I3+K3+M3+O3+Q3+S3+U3+W3),0)</f>
        <v>155000</v>
      </c>
      <c r="Y3" s="7">
        <f>IF(C3+E3+G3+I3+K3+M3+O3+Q3+S3+U3+W3-(B3+D3+F3+H3+J3+L3+N3+P3+R3+T3+V3)&gt;=0,C3+E3+G3+I3+K3+M3+O3+Q3+S3+U3+W3-(B3+D3+F3+H3+J3+L3+N3+P3+R3+T3+V3),0)</f>
        <v>0</v>
      </c>
      <c r="Z3" s="1"/>
    </row>
    <row r="4" spans="1:26" ht="18" customHeight="1" thickBot="1" x14ac:dyDescent="0.35">
      <c r="A4" s="5" t="s">
        <v>6</v>
      </c>
      <c r="B4" s="6">
        <v>83500</v>
      </c>
      <c r="C4" s="7"/>
      <c r="D4" s="41"/>
      <c r="E4" s="42"/>
      <c r="F4" s="43"/>
      <c r="G4" s="44"/>
      <c r="H4" s="41"/>
      <c r="I4" s="42"/>
      <c r="J4" s="43"/>
      <c r="K4" s="44"/>
      <c r="L4" s="41"/>
      <c r="M4" s="42"/>
      <c r="N4" s="43"/>
      <c r="O4" s="44"/>
      <c r="P4" s="41"/>
      <c r="Q4" s="42"/>
      <c r="R4" s="43"/>
      <c r="S4" s="44"/>
      <c r="T4" s="41"/>
      <c r="U4" s="42"/>
      <c r="V4" s="43"/>
      <c r="W4" s="44"/>
      <c r="X4" s="7">
        <f t="shared" ref="X4:X48" si="0">IF(B4+D4+F4+H4+J4+L4+N4+P4+R4+T4+V4-(C4+E4+G4+I4+K4+M4+O4+Q4+S4+U4+W4)&gt;0,B4+D4+F4+H4+J4+L4+N4+P4+R4+T4+V4-(C4+E4+G4+I4+K4+M4+O4+Q4+S4+U4+W4),0)</f>
        <v>83500</v>
      </c>
      <c r="Y4" s="7">
        <f t="shared" ref="Y4:Y48" si="1">IF(C4+E4+G4+I4+K4+M4+O4+Q4+S4+U4+W4-(B4+D4+F4+H4+J4+L4+N4+P4+R4+T4+V4)&gt;=0,C4+E4+G4+I4+K4+M4+O4+Q4+S4+U4+W4-(B4+D4+F4+H4+J4+L4+N4+P4+R4+T4+V4),0)</f>
        <v>0</v>
      </c>
    </row>
    <row r="5" spans="1:26" ht="18" customHeight="1" thickBot="1" x14ac:dyDescent="0.35">
      <c r="A5" s="5" t="s">
        <v>7</v>
      </c>
      <c r="B5" s="6"/>
      <c r="C5" s="7"/>
      <c r="D5" s="41"/>
      <c r="E5" s="42"/>
      <c r="F5" s="43"/>
      <c r="G5" s="44"/>
      <c r="H5" s="41"/>
      <c r="I5" s="42"/>
      <c r="J5" s="43"/>
      <c r="K5" s="44"/>
      <c r="L5" s="41"/>
      <c r="M5" s="42"/>
      <c r="N5" s="43"/>
      <c r="O5" s="44"/>
      <c r="P5" s="41"/>
      <c r="Q5" s="42"/>
      <c r="R5" s="43"/>
      <c r="S5" s="44"/>
      <c r="T5" s="41"/>
      <c r="U5" s="42"/>
      <c r="V5" s="43"/>
      <c r="W5" s="44"/>
      <c r="X5" s="7">
        <f t="shared" si="0"/>
        <v>0</v>
      </c>
      <c r="Y5" s="7">
        <f t="shared" si="1"/>
        <v>0</v>
      </c>
    </row>
    <row r="6" spans="1:26" ht="18" customHeight="1" thickBot="1" x14ac:dyDescent="0.35">
      <c r="A6" s="5" t="s">
        <v>8</v>
      </c>
      <c r="B6" s="6">
        <v>21000</v>
      </c>
      <c r="C6" s="7"/>
      <c r="D6" s="41"/>
      <c r="E6" s="42"/>
      <c r="F6" s="43"/>
      <c r="G6" s="44"/>
      <c r="H6" s="41"/>
      <c r="I6" s="42"/>
      <c r="J6" s="43"/>
      <c r="K6" s="44"/>
      <c r="L6" s="41"/>
      <c r="M6" s="42"/>
      <c r="N6" s="43"/>
      <c r="O6" s="44"/>
      <c r="P6" s="41"/>
      <c r="Q6" s="42"/>
      <c r="R6" s="43"/>
      <c r="S6" s="44"/>
      <c r="T6" s="41"/>
      <c r="U6" s="42"/>
      <c r="V6" s="43"/>
      <c r="W6" s="44"/>
      <c r="X6" s="7">
        <f t="shared" si="0"/>
        <v>21000</v>
      </c>
      <c r="Y6" s="7">
        <f t="shared" si="1"/>
        <v>0</v>
      </c>
    </row>
    <row r="7" spans="1:26" ht="18" customHeight="1" thickBot="1" x14ac:dyDescent="0.35">
      <c r="A7" s="5" t="s">
        <v>9</v>
      </c>
      <c r="B7" s="6"/>
      <c r="C7" s="7">
        <v>43000</v>
      </c>
      <c r="D7" s="41"/>
      <c r="E7" s="42"/>
      <c r="F7" s="43"/>
      <c r="G7" s="44"/>
      <c r="H7" s="41"/>
      <c r="I7" s="42"/>
      <c r="J7" s="43"/>
      <c r="K7" s="44"/>
      <c r="L7" s="41"/>
      <c r="M7" s="42"/>
      <c r="N7" s="43"/>
      <c r="O7" s="44"/>
      <c r="P7" s="41"/>
      <c r="Q7" s="42"/>
      <c r="R7" s="43"/>
      <c r="S7" s="44"/>
      <c r="T7" s="41"/>
      <c r="U7" s="42"/>
      <c r="V7" s="43"/>
      <c r="W7" s="44"/>
      <c r="X7" s="7">
        <f t="shared" si="0"/>
        <v>0</v>
      </c>
      <c r="Y7" s="7">
        <f t="shared" si="1"/>
        <v>43000</v>
      </c>
    </row>
    <row r="8" spans="1:26" ht="18" customHeight="1" thickBot="1" x14ac:dyDescent="0.35">
      <c r="A8" s="5" t="s">
        <v>10</v>
      </c>
      <c r="B8" s="6"/>
      <c r="C8" s="7">
        <v>85000</v>
      </c>
      <c r="D8" s="41"/>
      <c r="E8" s="42"/>
      <c r="F8" s="43"/>
      <c r="G8" s="44"/>
      <c r="H8" s="41"/>
      <c r="I8" s="42"/>
      <c r="J8" s="43"/>
      <c r="K8" s="44"/>
      <c r="L8" s="41"/>
      <c r="M8" s="42"/>
      <c r="N8" s="43"/>
      <c r="O8" s="44"/>
      <c r="P8" s="41"/>
      <c r="Q8" s="42"/>
      <c r="R8" s="43"/>
      <c r="S8" s="44"/>
      <c r="T8" s="41"/>
      <c r="U8" s="42"/>
      <c r="V8" s="43"/>
      <c r="W8" s="44"/>
      <c r="X8" s="7">
        <f t="shared" si="0"/>
        <v>0</v>
      </c>
      <c r="Y8" s="7">
        <f t="shared" si="1"/>
        <v>85000</v>
      </c>
    </row>
    <row r="9" spans="1:26" ht="18" customHeight="1" thickBot="1" x14ac:dyDescent="0.35">
      <c r="A9" s="5" t="s">
        <v>11</v>
      </c>
      <c r="B9" s="6"/>
      <c r="C9" s="7">
        <v>21000</v>
      </c>
      <c r="D9" s="41"/>
      <c r="E9" s="42"/>
      <c r="F9" s="43"/>
      <c r="G9" s="44"/>
      <c r="H9" s="41"/>
      <c r="I9" s="42"/>
      <c r="J9" s="43"/>
      <c r="K9" s="44"/>
      <c r="L9" s="41"/>
      <c r="M9" s="42"/>
      <c r="N9" s="43"/>
      <c r="O9" s="44"/>
      <c r="P9" s="41"/>
      <c r="Q9" s="42"/>
      <c r="R9" s="43"/>
      <c r="S9" s="44"/>
      <c r="T9" s="41"/>
      <c r="U9" s="42"/>
      <c r="V9" s="43"/>
      <c r="W9" s="44"/>
      <c r="X9" s="7">
        <f t="shared" si="0"/>
        <v>0</v>
      </c>
      <c r="Y9" s="7">
        <f t="shared" si="1"/>
        <v>21000</v>
      </c>
    </row>
    <row r="10" spans="1:26" ht="18" customHeight="1" thickBot="1" x14ac:dyDescent="0.35">
      <c r="A10" s="5" t="s">
        <v>12</v>
      </c>
      <c r="B10" s="6">
        <v>4200</v>
      </c>
      <c r="C10" s="7"/>
      <c r="D10" s="41"/>
      <c r="E10" s="42"/>
      <c r="F10" s="43"/>
      <c r="G10" s="44"/>
      <c r="H10" s="41"/>
      <c r="I10" s="42"/>
      <c r="J10" s="43"/>
      <c r="K10" s="44"/>
      <c r="L10" s="41"/>
      <c r="M10" s="42"/>
      <c r="N10" s="43"/>
      <c r="O10" s="44"/>
      <c r="P10" s="41"/>
      <c r="Q10" s="42"/>
      <c r="R10" s="43"/>
      <c r="S10" s="44"/>
      <c r="T10" s="41"/>
      <c r="U10" s="42"/>
      <c r="V10" s="43"/>
      <c r="W10" s="44"/>
      <c r="X10" s="7">
        <f t="shared" si="0"/>
        <v>4200</v>
      </c>
      <c r="Y10" s="7">
        <f t="shared" si="1"/>
        <v>0</v>
      </c>
    </row>
    <row r="11" spans="1:26" ht="18" customHeight="1" thickBot="1" x14ac:dyDescent="0.35">
      <c r="A11" s="5" t="s">
        <v>13</v>
      </c>
      <c r="B11" s="6">
        <v>1200</v>
      </c>
      <c r="C11" s="7"/>
      <c r="D11" s="41"/>
      <c r="E11" s="42"/>
      <c r="F11" s="43"/>
      <c r="G11" s="44"/>
      <c r="H11" s="41"/>
      <c r="I11" s="42"/>
      <c r="J11" s="43"/>
      <c r="K11" s="44"/>
      <c r="L11" s="41"/>
      <c r="M11" s="42"/>
      <c r="N11" s="43"/>
      <c r="O11" s="44"/>
      <c r="P11" s="41"/>
      <c r="Q11" s="42"/>
      <c r="R11" s="43"/>
      <c r="S11" s="44"/>
      <c r="T11" s="41"/>
      <c r="U11" s="42"/>
      <c r="V11" s="43"/>
      <c r="W11" s="44"/>
      <c r="X11" s="7">
        <f t="shared" si="0"/>
        <v>1200</v>
      </c>
      <c r="Y11" s="7">
        <f t="shared" si="1"/>
        <v>0</v>
      </c>
    </row>
    <row r="12" spans="1:26" ht="18" customHeight="1" thickBot="1" x14ac:dyDescent="0.35">
      <c r="A12" s="5" t="s">
        <v>14</v>
      </c>
      <c r="B12" s="6">
        <v>5500</v>
      </c>
      <c r="C12" s="7"/>
      <c r="D12" s="41"/>
      <c r="E12" s="42"/>
      <c r="F12" s="43"/>
      <c r="G12" s="44"/>
      <c r="H12" s="41"/>
      <c r="I12" s="42"/>
      <c r="J12" s="43"/>
      <c r="K12" s="44"/>
      <c r="L12" s="41"/>
      <c r="M12" s="42"/>
      <c r="N12" s="43"/>
      <c r="O12" s="44"/>
      <c r="P12" s="41"/>
      <c r="Q12" s="42"/>
      <c r="R12" s="43"/>
      <c r="S12" s="44"/>
      <c r="T12" s="41"/>
      <c r="U12" s="42"/>
      <c r="V12" s="43"/>
      <c r="W12" s="44"/>
      <c r="X12" s="7">
        <f t="shared" si="0"/>
        <v>5500</v>
      </c>
      <c r="Y12" s="7">
        <f t="shared" si="1"/>
        <v>0</v>
      </c>
    </row>
    <row r="13" spans="1:26" ht="18" customHeight="1" thickBot="1" x14ac:dyDescent="0.35">
      <c r="A13" s="5" t="s">
        <v>15</v>
      </c>
      <c r="B13" s="6">
        <v>800</v>
      </c>
      <c r="C13" s="7"/>
      <c r="D13" s="41"/>
      <c r="E13" s="42"/>
      <c r="F13" s="43"/>
      <c r="G13" s="44"/>
      <c r="H13" s="41"/>
      <c r="I13" s="42"/>
      <c r="J13" s="43"/>
      <c r="K13" s="44"/>
      <c r="L13" s="41"/>
      <c r="M13" s="42"/>
      <c r="N13" s="43"/>
      <c r="O13" s="44"/>
      <c r="P13" s="41"/>
      <c r="Q13" s="42"/>
      <c r="R13" s="43"/>
      <c r="S13" s="44"/>
      <c r="T13" s="41"/>
      <c r="U13" s="42"/>
      <c r="V13" s="43"/>
      <c r="W13" s="44"/>
      <c r="X13" s="7">
        <f t="shared" si="0"/>
        <v>800</v>
      </c>
      <c r="Y13" s="7">
        <f t="shared" si="1"/>
        <v>0</v>
      </c>
    </row>
    <row r="14" spans="1:26" ht="18" customHeight="1" thickBot="1" x14ac:dyDescent="0.35">
      <c r="A14" s="5" t="s">
        <v>16</v>
      </c>
      <c r="B14" s="6">
        <v>1000</v>
      </c>
      <c r="C14" s="7"/>
      <c r="D14" s="41"/>
      <c r="E14" s="42"/>
      <c r="F14" s="43"/>
      <c r="G14" s="44"/>
      <c r="H14" s="41"/>
      <c r="I14" s="42"/>
      <c r="J14" s="43"/>
      <c r="K14" s="44"/>
      <c r="L14" s="41"/>
      <c r="M14" s="42"/>
      <c r="N14" s="43"/>
      <c r="O14" s="44"/>
      <c r="P14" s="41"/>
      <c r="Q14" s="42"/>
      <c r="R14" s="43"/>
      <c r="S14" s="44"/>
      <c r="T14" s="41"/>
      <c r="U14" s="42"/>
      <c r="V14" s="43"/>
      <c r="W14" s="44"/>
      <c r="X14" s="7">
        <f t="shared" si="0"/>
        <v>1000</v>
      </c>
      <c r="Y14" s="7">
        <f t="shared" si="1"/>
        <v>0</v>
      </c>
    </row>
    <row r="15" spans="1:26" ht="18" customHeight="1" thickBot="1" x14ac:dyDescent="0.35">
      <c r="A15" s="5" t="s">
        <v>17</v>
      </c>
      <c r="B15" s="6">
        <v>4500</v>
      </c>
      <c r="C15" s="7"/>
      <c r="D15" s="41"/>
      <c r="E15" s="42"/>
      <c r="F15" s="43"/>
      <c r="G15" s="44"/>
      <c r="H15" s="41"/>
      <c r="I15" s="42"/>
      <c r="J15" s="43"/>
      <c r="K15" s="44"/>
      <c r="L15" s="41"/>
      <c r="M15" s="42"/>
      <c r="N15" s="43"/>
      <c r="O15" s="44"/>
      <c r="P15" s="41"/>
      <c r="Q15" s="42"/>
      <c r="R15" s="43"/>
      <c r="S15" s="44"/>
      <c r="T15" s="41"/>
      <c r="U15" s="42"/>
      <c r="V15" s="43"/>
      <c r="W15" s="44"/>
      <c r="X15" s="7">
        <f t="shared" si="0"/>
        <v>4500</v>
      </c>
      <c r="Y15" s="7">
        <f t="shared" si="1"/>
        <v>0</v>
      </c>
    </row>
    <row r="16" spans="1:26" ht="18" customHeight="1" thickBot="1" x14ac:dyDescent="0.35">
      <c r="A16" s="5" t="s">
        <v>18</v>
      </c>
      <c r="B16" s="6">
        <v>6300</v>
      </c>
      <c r="C16" s="7"/>
      <c r="D16" s="41"/>
      <c r="E16" s="42"/>
      <c r="F16" s="43"/>
      <c r="G16" s="44"/>
      <c r="H16" s="41"/>
      <c r="I16" s="42"/>
      <c r="J16" s="43"/>
      <c r="K16" s="44"/>
      <c r="L16" s="41"/>
      <c r="M16" s="42"/>
      <c r="N16" s="43"/>
      <c r="O16" s="44"/>
      <c r="P16" s="41"/>
      <c r="Q16" s="42"/>
      <c r="R16" s="43"/>
      <c r="S16" s="44"/>
      <c r="T16" s="41"/>
      <c r="U16" s="42"/>
      <c r="V16" s="43"/>
      <c r="W16" s="44"/>
      <c r="X16" s="7">
        <f t="shared" si="0"/>
        <v>6300</v>
      </c>
      <c r="Y16" s="7">
        <f t="shared" si="1"/>
        <v>0</v>
      </c>
    </row>
    <row r="17" spans="1:25" ht="18" customHeight="1" thickBot="1" x14ac:dyDescent="0.35">
      <c r="A17" s="5" t="s">
        <v>19</v>
      </c>
      <c r="B17" s="6"/>
      <c r="C17" s="7"/>
      <c r="D17" s="41"/>
      <c r="E17" s="42"/>
      <c r="F17" s="43"/>
      <c r="G17" s="44"/>
      <c r="H17" s="41"/>
      <c r="I17" s="42"/>
      <c r="J17" s="43"/>
      <c r="K17" s="44"/>
      <c r="L17" s="41"/>
      <c r="M17" s="42"/>
      <c r="N17" s="43"/>
      <c r="O17" s="44"/>
      <c r="P17" s="41"/>
      <c r="Q17" s="42"/>
      <c r="R17" s="43"/>
      <c r="S17" s="44"/>
      <c r="T17" s="41"/>
      <c r="U17" s="42"/>
      <c r="V17" s="43"/>
      <c r="W17" s="44"/>
      <c r="X17" s="7">
        <f t="shared" si="0"/>
        <v>0</v>
      </c>
      <c r="Y17" s="7">
        <f t="shared" si="1"/>
        <v>0</v>
      </c>
    </row>
    <row r="18" spans="1:25" ht="18" customHeight="1" thickBot="1" x14ac:dyDescent="0.35">
      <c r="A18" s="5" t="s">
        <v>20</v>
      </c>
      <c r="B18" s="6"/>
      <c r="C18" s="7"/>
      <c r="D18" s="41"/>
      <c r="E18" s="42"/>
      <c r="F18" s="43"/>
      <c r="G18" s="44"/>
      <c r="H18" s="41"/>
      <c r="I18" s="42"/>
      <c r="J18" s="43"/>
      <c r="K18" s="44"/>
      <c r="L18" s="41"/>
      <c r="M18" s="42"/>
      <c r="N18" s="43"/>
      <c r="O18" s="44"/>
      <c r="P18" s="41"/>
      <c r="Q18" s="42"/>
      <c r="R18" s="43"/>
      <c r="S18" s="44"/>
      <c r="T18" s="41"/>
      <c r="U18" s="42"/>
      <c r="V18" s="43"/>
      <c r="W18" s="44"/>
      <c r="X18" s="7"/>
      <c r="Y18" s="7"/>
    </row>
    <row r="19" spans="1:25" ht="18" customHeight="1" thickBot="1" x14ac:dyDescent="0.35">
      <c r="A19" s="16" t="s">
        <v>62</v>
      </c>
      <c r="B19" s="6">
        <v>2300</v>
      </c>
      <c r="C19" s="7"/>
      <c r="D19" s="41"/>
      <c r="E19" s="42"/>
      <c r="F19" s="43"/>
      <c r="G19" s="44"/>
      <c r="H19" s="41"/>
      <c r="I19" s="42"/>
      <c r="J19" s="43"/>
      <c r="K19" s="44"/>
      <c r="L19" s="41"/>
      <c r="M19" s="42"/>
      <c r="N19" s="43"/>
      <c r="O19" s="44"/>
      <c r="P19" s="41"/>
      <c r="Q19" s="42"/>
      <c r="R19" s="43"/>
      <c r="S19" s="44"/>
      <c r="T19" s="41"/>
      <c r="U19" s="42"/>
      <c r="V19" s="43"/>
      <c r="W19" s="44"/>
      <c r="X19" s="7">
        <f t="shared" ref="X19:X20" si="2">IF(B19+D19+F19+H19+J19+L19+N19+P19+R19+T19+V19-(C19+E19+G19+I19+K19+M19+O19+Q19+S19+U19+W19)&gt;0,B19+D19+F19+H19+J19+L19+N19+P19+R19+T19+V19-(C19+E19+G19+I19+K19+M19+O19+Q19+S19+U19+W19),0)</f>
        <v>2300</v>
      </c>
      <c r="Y19" s="7">
        <f t="shared" ref="Y19:Y20" si="3">IF(C19+E19+G19+I19+K19+M19+O19+Q19+S19+U19+W19-(D19+F19+H19+J19+L19+N19+P19+R19+T19+V19+X19)&gt;0,C19+E19+G19+I19+K19+M19+O19+Q19+S19+U19+W19-(D19+F19+H19+J19+L19+N19+P19+R19+T19+V19+X19),0)</f>
        <v>0</v>
      </c>
    </row>
    <row r="20" spans="1:25" ht="18" customHeight="1" thickBot="1" x14ac:dyDescent="0.35">
      <c r="A20" s="16" t="s">
        <v>63</v>
      </c>
      <c r="B20" s="6"/>
      <c r="C20" s="7">
        <v>8900</v>
      </c>
      <c r="D20" s="41"/>
      <c r="E20" s="42"/>
      <c r="F20" s="43"/>
      <c r="G20" s="44"/>
      <c r="H20" s="41"/>
      <c r="I20" s="42"/>
      <c r="J20" s="43"/>
      <c r="K20" s="44"/>
      <c r="L20" s="41"/>
      <c r="M20" s="42"/>
      <c r="N20" s="43"/>
      <c r="O20" s="44"/>
      <c r="P20" s="41"/>
      <c r="Q20" s="42"/>
      <c r="R20" s="43"/>
      <c r="S20" s="44"/>
      <c r="T20" s="41"/>
      <c r="U20" s="42"/>
      <c r="V20" s="43"/>
      <c r="W20" s="44"/>
      <c r="X20" s="7">
        <f t="shared" si="2"/>
        <v>0</v>
      </c>
      <c r="Y20" s="7">
        <f t="shared" si="3"/>
        <v>8900</v>
      </c>
    </row>
    <row r="21" spans="1:25" ht="18" customHeight="1" thickBot="1" x14ac:dyDescent="0.35">
      <c r="A21" s="5" t="s">
        <v>21</v>
      </c>
      <c r="B21" s="6">
        <v>34000</v>
      </c>
      <c r="C21" s="7"/>
      <c r="D21" s="41"/>
      <c r="E21" s="42"/>
      <c r="F21" s="43"/>
      <c r="G21" s="44"/>
      <c r="H21" s="41"/>
      <c r="I21" s="42"/>
      <c r="J21" s="43"/>
      <c r="K21" s="44"/>
      <c r="L21" s="41"/>
      <c r="M21" s="42"/>
      <c r="N21" s="43"/>
      <c r="O21" s="44"/>
      <c r="P21" s="41"/>
      <c r="Q21" s="42"/>
      <c r="R21" s="43"/>
      <c r="S21" s="44"/>
      <c r="T21" s="41"/>
      <c r="U21" s="42"/>
      <c r="V21" s="43"/>
      <c r="W21" s="44"/>
      <c r="X21" s="7">
        <f t="shared" si="0"/>
        <v>34000</v>
      </c>
      <c r="Y21" s="7">
        <f t="shared" si="1"/>
        <v>0</v>
      </c>
    </row>
    <row r="22" spans="1:25" ht="18" customHeight="1" thickBot="1" x14ac:dyDescent="0.35">
      <c r="A22" s="5" t="s">
        <v>22</v>
      </c>
      <c r="B22" s="6">
        <v>78000</v>
      </c>
      <c r="C22" s="7"/>
      <c r="D22" s="41"/>
      <c r="E22" s="42"/>
      <c r="F22" s="43"/>
      <c r="G22" s="44"/>
      <c r="H22" s="41"/>
      <c r="I22" s="42"/>
      <c r="J22" s="43"/>
      <c r="K22" s="44"/>
      <c r="L22" s="41"/>
      <c r="M22" s="42"/>
      <c r="N22" s="43"/>
      <c r="O22" s="44"/>
      <c r="P22" s="41"/>
      <c r="Q22" s="42"/>
      <c r="R22" s="43"/>
      <c r="S22" s="44"/>
      <c r="T22" s="41"/>
      <c r="U22" s="42"/>
      <c r="V22" s="43"/>
      <c r="W22" s="44"/>
      <c r="X22" s="7">
        <f t="shared" si="0"/>
        <v>78000</v>
      </c>
      <c r="Y22" s="7">
        <f t="shared" si="1"/>
        <v>0</v>
      </c>
    </row>
    <row r="23" spans="1:25" ht="18" customHeight="1" thickBot="1" x14ac:dyDescent="0.35">
      <c r="A23" s="5" t="s">
        <v>23</v>
      </c>
      <c r="B23" s="6"/>
      <c r="C23" s="7">
        <v>150000</v>
      </c>
      <c r="D23" s="41"/>
      <c r="E23" s="42"/>
      <c r="F23" s="43"/>
      <c r="G23" s="44"/>
      <c r="H23" s="41"/>
      <c r="I23" s="42"/>
      <c r="J23" s="43"/>
      <c r="K23" s="44"/>
      <c r="L23" s="41"/>
      <c r="M23" s="42"/>
      <c r="N23" s="43"/>
      <c r="O23" s="44"/>
      <c r="P23" s="41"/>
      <c r="Q23" s="42"/>
      <c r="R23" s="43"/>
      <c r="S23" s="44"/>
      <c r="T23" s="41"/>
      <c r="U23" s="42"/>
      <c r="V23" s="43"/>
      <c r="W23" s="44"/>
      <c r="X23" s="7">
        <f t="shared" si="0"/>
        <v>0</v>
      </c>
      <c r="Y23" s="7">
        <f t="shared" si="1"/>
        <v>150000</v>
      </c>
    </row>
    <row r="24" spans="1:25" ht="18" customHeight="1" thickBot="1" x14ac:dyDescent="0.35">
      <c r="A24" s="5" t="s">
        <v>24</v>
      </c>
      <c r="B24" s="6"/>
      <c r="C24" s="7">
        <v>3000</v>
      </c>
      <c r="D24" s="41"/>
      <c r="E24" s="42"/>
      <c r="F24" s="43"/>
      <c r="G24" s="44"/>
      <c r="H24" s="41"/>
      <c r="I24" s="42"/>
      <c r="J24" s="43"/>
      <c r="K24" s="44"/>
      <c r="L24" s="41"/>
      <c r="M24" s="42"/>
      <c r="N24" s="43"/>
      <c r="O24" s="44"/>
      <c r="P24" s="41"/>
      <c r="Q24" s="42"/>
      <c r="R24" s="43"/>
      <c r="S24" s="44"/>
      <c r="T24" s="41"/>
      <c r="U24" s="42"/>
      <c r="V24" s="43"/>
      <c r="W24" s="44"/>
      <c r="X24" s="7">
        <f t="shared" si="0"/>
        <v>0</v>
      </c>
      <c r="Y24" s="7">
        <f t="shared" si="1"/>
        <v>3000</v>
      </c>
    </row>
    <row r="25" spans="1:25" ht="18" customHeight="1" thickBot="1" x14ac:dyDescent="0.35">
      <c r="A25" s="5" t="s">
        <v>25</v>
      </c>
      <c r="B25" s="6">
        <v>2700</v>
      </c>
      <c r="C25" s="7"/>
      <c r="D25" s="41"/>
      <c r="E25" s="42"/>
      <c r="F25" s="43"/>
      <c r="G25" s="44"/>
      <c r="H25" s="41"/>
      <c r="I25" s="42"/>
      <c r="J25" s="43"/>
      <c r="K25" s="44"/>
      <c r="L25" s="41"/>
      <c r="M25" s="42"/>
      <c r="N25" s="43"/>
      <c r="O25" s="44"/>
      <c r="P25" s="41"/>
      <c r="Q25" s="42"/>
      <c r="R25" s="43"/>
      <c r="S25" s="44"/>
      <c r="T25" s="41"/>
      <c r="U25" s="42"/>
      <c r="V25" s="43"/>
      <c r="W25" s="44"/>
      <c r="X25" s="7">
        <f t="shared" si="0"/>
        <v>2700</v>
      </c>
      <c r="Y25" s="7">
        <f t="shared" si="1"/>
        <v>0</v>
      </c>
    </row>
    <row r="26" spans="1:25" ht="18" customHeight="1" thickBot="1" x14ac:dyDescent="0.35">
      <c r="A26" s="5" t="s">
        <v>26</v>
      </c>
      <c r="B26" s="6"/>
      <c r="C26" s="7">
        <v>5800</v>
      </c>
      <c r="D26" s="41"/>
      <c r="E26" s="42"/>
      <c r="F26" s="43"/>
      <c r="G26" s="44"/>
      <c r="H26" s="41"/>
      <c r="I26" s="42"/>
      <c r="J26" s="43"/>
      <c r="K26" s="44"/>
      <c r="L26" s="41"/>
      <c r="M26" s="42"/>
      <c r="N26" s="43"/>
      <c r="O26" s="44"/>
      <c r="P26" s="41"/>
      <c r="Q26" s="42"/>
      <c r="R26" s="43"/>
      <c r="S26" s="44"/>
      <c r="T26" s="41"/>
      <c r="U26" s="42"/>
      <c r="V26" s="43"/>
      <c r="W26" s="44"/>
      <c r="X26" s="7">
        <f t="shared" si="0"/>
        <v>0</v>
      </c>
      <c r="Y26" s="7">
        <f t="shared" si="1"/>
        <v>5800</v>
      </c>
    </row>
    <row r="27" spans="1:25" ht="18" customHeight="1" thickBot="1" x14ac:dyDescent="0.35">
      <c r="A27" s="5" t="s">
        <v>27</v>
      </c>
      <c r="B27" s="6"/>
      <c r="C27" s="7">
        <v>23000</v>
      </c>
      <c r="D27" s="41"/>
      <c r="E27" s="42"/>
      <c r="F27" s="43"/>
      <c r="G27" s="44"/>
      <c r="H27" s="41"/>
      <c r="I27" s="42"/>
      <c r="J27" s="43"/>
      <c r="K27" s="44"/>
      <c r="L27" s="41"/>
      <c r="M27" s="42"/>
      <c r="N27" s="43"/>
      <c r="O27" s="44"/>
      <c r="P27" s="41"/>
      <c r="Q27" s="42"/>
      <c r="R27" s="43"/>
      <c r="S27" s="44"/>
      <c r="T27" s="41"/>
      <c r="U27" s="42"/>
      <c r="V27" s="43"/>
      <c r="W27" s="44"/>
      <c r="X27" s="7">
        <f t="shared" si="0"/>
        <v>0</v>
      </c>
      <c r="Y27" s="7">
        <f t="shared" si="1"/>
        <v>23000</v>
      </c>
    </row>
    <row r="28" spans="1:25" ht="18" customHeight="1" thickBot="1" x14ac:dyDescent="0.35">
      <c r="A28" s="5" t="s">
        <v>28</v>
      </c>
      <c r="B28" s="6">
        <v>300</v>
      </c>
      <c r="C28" s="7">
        <v>900</v>
      </c>
      <c r="D28" s="41"/>
      <c r="E28" s="42"/>
      <c r="F28" s="43"/>
      <c r="G28" s="44"/>
      <c r="H28" s="41"/>
      <c r="I28" s="42"/>
      <c r="J28" s="43"/>
      <c r="K28" s="44"/>
      <c r="L28" s="41"/>
      <c r="M28" s="42"/>
      <c r="N28" s="43"/>
      <c r="O28" s="44"/>
      <c r="P28" s="41"/>
      <c r="Q28" s="42"/>
      <c r="R28" s="43"/>
      <c r="S28" s="44"/>
      <c r="T28" s="41"/>
      <c r="U28" s="42"/>
      <c r="V28" s="43"/>
      <c r="W28" s="44"/>
      <c r="X28" s="7">
        <f t="shared" si="0"/>
        <v>0</v>
      </c>
      <c r="Y28" s="7">
        <f t="shared" si="1"/>
        <v>600</v>
      </c>
    </row>
    <row r="29" spans="1:25" ht="18" customHeight="1" thickBot="1" x14ac:dyDescent="0.35">
      <c r="A29" s="5" t="s">
        <v>29</v>
      </c>
      <c r="B29" s="6"/>
      <c r="C29" s="7"/>
      <c r="D29" s="41"/>
      <c r="E29" s="42"/>
      <c r="F29" s="43"/>
      <c r="G29" s="44"/>
      <c r="H29" s="41"/>
      <c r="I29" s="42"/>
      <c r="J29" s="43"/>
      <c r="K29" s="44"/>
      <c r="L29" s="41"/>
      <c r="M29" s="42"/>
      <c r="N29" s="43"/>
      <c r="O29" s="44"/>
      <c r="P29" s="41"/>
      <c r="Q29" s="42"/>
      <c r="R29" s="43"/>
      <c r="S29" s="44"/>
      <c r="T29" s="41"/>
      <c r="U29" s="42"/>
      <c r="V29" s="43"/>
      <c r="W29" s="44"/>
      <c r="X29" s="7"/>
      <c r="Y29" s="7"/>
    </row>
    <row r="30" spans="1:25" ht="18" customHeight="1" thickBot="1" x14ac:dyDescent="0.35">
      <c r="A30" s="16" t="s">
        <v>60</v>
      </c>
      <c r="B30" s="6"/>
      <c r="C30" s="7">
        <v>45600</v>
      </c>
      <c r="D30" s="41"/>
      <c r="E30" s="42"/>
      <c r="F30" s="43"/>
      <c r="G30" s="44"/>
      <c r="H30" s="41"/>
      <c r="I30" s="42"/>
      <c r="J30" s="43"/>
      <c r="K30" s="44"/>
      <c r="L30" s="41"/>
      <c r="M30" s="42"/>
      <c r="N30" s="43"/>
      <c r="O30" s="44"/>
      <c r="P30" s="41"/>
      <c r="Q30" s="42"/>
      <c r="R30" s="43"/>
      <c r="S30" s="44"/>
      <c r="T30" s="41"/>
      <c r="U30" s="42"/>
      <c r="V30" s="43"/>
      <c r="W30" s="44"/>
      <c r="X30" s="7">
        <f t="shared" ref="X30:X31" si="4">IF(B30+D30+F30+H30+J30+L30+N30+P30+R30+T30+V30-(C30+E30+G30+I30+K30+M30+O30+Q30+S30+U30+W30)&gt;0,B30+D30+F30+H30+J30+L30+N30+P30+R30+T30+V30-(C30+E30+G30+I30+K30+M30+O30+Q30+S30+U30+W30),0)</f>
        <v>0</v>
      </c>
      <c r="Y30" s="7">
        <f t="shared" ref="Y30:Y31" si="5">IF(C30+E30+G30+I30+K30+M30+O30+Q30+S30+U30+W30-(D30+F30+H30+J30+L30+N30+P30+R30+T30+V30+X30)&gt;0,C30+E30+G30+I30+K30+M30+O30+Q30+S30+U30+W30-(D30+F30+H30+J30+L30+N30+P30+R30+T30+V30+X30),0)</f>
        <v>45600</v>
      </c>
    </row>
    <row r="31" spans="1:25" ht="18" customHeight="1" thickBot="1" x14ac:dyDescent="0.35">
      <c r="A31" s="16" t="s">
        <v>61</v>
      </c>
      <c r="B31" s="6">
        <v>7900</v>
      </c>
      <c r="C31" s="7"/>
      <c r="D31" s="41"/>
      <c r="E31" s="42"/>
      <c r="F31" s="43"/>
      <c r="G31" s="44"/>
      <c r="H31" s="41"/>
      <c r="I31" s="42"/>
      <c r="J31" s="43"/>
      <c r="K31" s="44"/>
      <c r="L31" s="41"/>
      <c r="M31" s="42"/>
      <c r="N31" s="43"/>
      <c r="O31" s="44"/>
      <c r="P31" s="41"/>
      <c r="Q31" s="42"/>
      <c r="R31" s="43"/>
      <c r="S31" s="44"/>
      <c r="T31" s="41"/>
      <c r="U31" s="42"/>
      <c r="V31" s="43"/>
      <c r="W31" s="44"/>
      <c r="X31" s="7">
        <f t="shared" si="4"/>
        <v>7900</v>
      </c>
      <c r="Y31" s="7">
        <f t="shared" si="5"/>
        <v>0</v>
      </c>
    </row>
    <row r="32" spans="1:25" ht="18" customHeight="1" thickBot="1" x14ac:dyDescent="0.35">
      <c r="A32" s="5" t="s">
        <v>30</v>
      </c>
      <c r="B32" s="6"/>
      <c r="C32" s="7">
        <v>9300</v>
      </c>
      <c r="D32" s="41"/>
      <c r="E32" s="42"/>
      <c r="F32" s="43"/>
      <c r="G32" s="44"/>
      <c r="H32" s="41"/>
      <c r="I32" s="42"/>
      <c r="J32" s="43"/>
      <c r="K32" s="44"/>
      <c r="L32" s="41"/>
      <c r="M32" s="42"/>
      <c r="N32" s="43"/>
      <c r="O32" s="44"/>
      <c r="P32" s="41"/>
      <c r="Q32" s="42"/>
      <c r="R32" s="43"/>
      <c r="S32" s="44"/>
      <c r="T32" s="41"/>
      <c r="U32" s="42"/>
      <c r="V32" s="43"/>
      <c r="W32" s="44"/>
      <c r="X32" s="7">
        <f t="shared" si="0"/>
        <v>0</v>
      </c>
      <c r="Y32" s="7">
        <f t="shared" si="1"/>
        <v>9300</v>
      </c>
    </row>
    <row r="33" spans="1:25" ht="18" customHeight="1" thickBot="1" x14ac:dyDescent="0.35">
      <c r="A33" s="5" t="s">
        <v>31</v>
      </c>
      <c r="B33" s="6"/>
      <c r="C33" s="7"/>
      <c r="D33" s="41"/>
      <c r="E33" s="42"/>
      <c r="F33" s="43"/>
      <c r="G33" s="44"/>
      <c r="H33" s="41"/>
      <c r="I33" s="42"/>
      <c r="J33" s="43"/>
      <c r="K33" s="44"/>
      <c r="L33" s="41"/>
      <c r="M33" s="42"/>
      <c r="N33" s="43"/>
      <c r="O33" s="44"/>
      <c r="P33" s="41"/>
      <c r="Q33" s="42"/>
      <c r="R33" s="43"/>
      <c r="S33" s="44"/>
      <c r="T33" s="41"/>
      <c r="U33" s="42"/>
      <c r="V33" s="43"/>
      <c r="W33" s="44"/>
      <c r="X33" s="7">
        <f t="shared" si="0"/>
        <v>0</v>
      </c>
      <c r="Y33" s="7">
        <f t="shared" si="1"/>
        <v>0</v>
      </c>
    </row>
    <row r="34" spans="1:25" ht="18" customHeight="1" thickBot="1" x14ac:dyDescent="0.35">
      <c r="A34" s="5" t="s">
        <v>32</v>
      </c>
      <c r="B34" s="6">
        <v>33000</v>
      </c>
      <c r="C34" s="7"/>
      <c r="D34" s="41"/>
      <c r="E34" s="42"/>
      <c r="F34" s="43"/>
      <c r="G34" s="44"/>
      <c r="H34" s="41"/>
      <c r="I34" s="42"/>
      <c r="J34" s="43"/>
      <c r="K34" s="44"/>
      <c r="L34" s="41"/>
      <c r="M34" s="42"/>
      <c r="N34" s="43"/>
      <c r="O34" s="44"/>
      <c r="P34" s="41"/>
      <c r="Q34" s="42"/>
      <c r="R34" s="43"/>
      <c r="S34" s="44"/>
      <c r="T34" s="41"/>
      <c r="U34" s="42"/>
      <c r="V34" s="43"/>
      <c r="W34" s="44"/>
      <c r="X34" s="7">
        <f t="shared" si="0"/>
        <v>33000</v>
      </c>
      <c r="Y34" s="7">
        <f t="shared" si="1"/>
        <v>0</v>
      </c>
    </row>
    <row r="35" spans="1:25" ht="18" customHeight="1" thickBot="1" x14ac:dyDescent="0.35">
      <c r="A35" s="5" t="s">
        <v>33</v>
      </c>
      <c r="B35" s="6">
        <v>12000</v>
      </c>
      <c r="C35" s="7"/>
      <c r="D35" s="41"/>
      <c r="E35" s="42"/>
      <c r="F35" s="43"/>
      <c r="G35" s="44"/>
      <c r="H35" s="41"/>
      <c r="I35" s="42"/>
      <c r="J35" s="43"/>
      <c r="K35" s="44"/>
      <c r="L35" s="41"/>
      <c r="M35" s="42"/>
      <c r="N35" s="43"/>
      <c r="O35" s="44"/>
      <c r="P35" s="41"/>
      <c r="Q35" s="42"/>
      <c r="R35" s="43"/>
      <c r="S35" s="44"/>
      <c r="T35" s="41"/>
      <c r="U35" s="42"/>
      <c r="V35" s="43"/>
      <c r="W35" s="44"/>
      <c r="X35" s="7">
        <f t="shared" si="0"/>
        <v>12000</v>
      </c>
      <c r="Y35" s="7">
        <f t="shared" si="1"/>
        <v>0</v>
      </c>
    </row>
    <row r="36" spans="1:25" ht="18" customHeight="1" thickBot="1" x14ac:dyDescent="0.35">
      <c r="A36" s="5" t="s">
        <v>34</v>
      </c>
      <c r="B36" s="6">
        <v>8000</v>
      </c>
      <c r="C36" s="7"/>
      <c r="D36" s="41"/>
      <c r="E36" s="42"/>
      <c r="F36" s="43"/>
      <c r="G36" s="44"/>
      <c r="H36" s="41"/>
      <c r="I36" s="42"/>
      <c r="J36" s="43"/>
      <c r="K36" s="44"/>
      <c r="L36" s="41"/>
      <c r="M36" s="42"/>
      <c r="N36" s="43"/>
      <c r="O36" s="44"/>
      <c r="P36" s="41"/>
      <c r="Q36" s="42"/>
      <c r="R36" s="43"/>
      <c r="S36" s="44"/>
      <c r="T36" s="41"/>
      <c r="U36" s="42"/>
      <c r="V36" s="43"/>
      <c r="W36" s="44"/>
      <c r="X36" s="7">
        <f t="shared" si="0"/>
        <v>8000</v>
      </c>
      <c r="Y36" s="7">
        <f t="shared" si="1"/>
        <v>0</v>
      </c>
    </row>
    <row r="37" spans="1:25" ht="18" customHeight="1" thickBot="1" x14ac:dyDescent="0.35">
      <c r="A37" s="5" t="s">
        <v>35</v>
      </c>
      <c r="B37" s="6">
        <v>500</v>
      </c>
      <c r="C37" s="7"/>
      <c r="D37" s="41"/>
      <c r="E37" s="42"/>
      <c r="F37" s="43"/>
      <c r="G37" s="44"/>
      <c r="H37" s="41"/>
      <c r="I37" s="42"/>
      <c r="J37" s="43"/>
      <c r="K37" s="44"/>
      <c r="L37" s="41"/>
      <c r="M37" s="42"/>
      <c r="N37" s="43"/>
      <c r="O37" s="44"/>
      <c r="P37" s="41"/>
      <c r="Q37" s="42"/>
      <c r="R37" s="43"/>
      <c r="S37" s="44"/>
      <c r="T37" s="41"/>
      <c r="U37" s="42"/>
      <c r="V37" s="43"/>
      <c r="W37" s="44"/>
      <c r="X37" s="7">
        <f t="shared" si="0"/>
        <v>500</v>
      </c>
      <c r="Y37" s="7">
        <f t="shared" si="1"/>
        <v>0</v>
      </c>
    </row>
    <row r="38" spans="1:25" ht="18" customHeight="1" thickBot="1" x14ac:dyDescent="0.35">
      <c r="A38" s="5" t="s">
        <v>36</v>
      </c>
      <c r="B38" s="6">
        <v>340000</v>
      </c>
      <c r="C38" s="7"/>
      <c r="D38" s="41"/>
      <c r="E38" s="42"/>
      <c r="F38" s="43"/>
      <c r="G38" s="44"/>
      <c r="H38" s="41"/>
      <c r="I38" s="42"/>
      <c r="J38" s="43"/>
      <c r="K38" s="44"/>
      <c r="L38" s="41"/>
      <c r="M38" s="42"/>
      <c r="N38" s="43"/>
      <c r="O38" s="44"/>
      <c r="P38" s="41"/>
      <c r="Q38" s="42"/>
      <c r="R38" s="43"/>
      <c r="S38" s="44"/>
      <c r="T38" s="41"/>
      <c r="U38" s="42"/>
      <c r="V38" s="43"/>
      <c r="W38" s="44"/>
      <c r="X38" s="7">
        <f t="shared" si="0"/>
        <v>340000</v>
      </c>
      <c r="Y38" s="7">
        <f t="shared" si="1"/>
        <v>0</v>
      </c>
    </row>
    <row r="39" spans="1:25" ht="18" customHeight="1" thickBot="1" x14ac:dyDescent="0.35">
      <c r="A39" s="5" t="s">
        <v>37</v>
      </c>
      <c r="B39" s="6">
        <v>62000</v>
      </c>
      <c r="C39" s="7"/>
      <c r="D39" s="41"/>
      <c r="E39" s="42"/>
      <c r="F39" s="43"/>
      <c r="G39" s="44"/>
      <c r="H39" s="41"/>
      <c r="I39" s="42"/>
      <c r="J39" s="43"/>
      <c r="K39" s="44"/>
      <c r="L39" s="41"/>
      <c r="M39" s="42"/>
      <c r="N39" s="43"/>
      <c r="O39" s="44"/>
      <c r="P39" s="41"/>
      <c r="Q39" s="42"/>
      <c r="R39" s="43"/>
      <c r="S39" s="44"/>
      <c r="T39" s="41"/>
      <c r="U39" s="42"/>
      <c r="V39" s="43"/>
      <c r="W39" s="44"/>
      <c r="X39" s="7">
        <f t="shared" si="0"/>
        <v>62000</v>
      </c>
      <c r="Y39" s="7">
        <f t="shared" si="1"/>
        <v>0</v>
      </c>
    </row>
    <row r="40" spans="1:25" ht="18" customHeight="1" thickBot="1" x14ac:dyDescent="0.35">
      <c r="A40" s="5" t="s">
        <v>38</v>
      </c>
      <c r="B40" s="6">
        <v>5000</v>
      </c>
      <c r="C40" s="7"/>
      <c r="D40" s="41"/>
      <c r="E40" s="42"/>
      <c r="F40" s="43"/>
      <c r="G40" s="44"/>
      <c r="H40" s="41"/>
      <c r="I40" s="42"/>
      <c r="J40" s="43"/>
      <c r="K40" s="44"/>
      <c r="L40" s="41"/>
      <c r="M40" s="42"/>
      <c r="N40" s="43"/>
      <c r="O40" s="44"/>
      <c r="P40" s="41"/>
      <c r="Q40" s="42"/>
      <c r="R40" s="43"/>
      <c r="S40" s="44"/>
      <c r="T40" s="41"/>
      <c r="U40" s="42"/>
      <c r="V40" s="43"/>
      <c r="W40" s="44"/>
      <c r="X40" s="7">
        <f t="shared" si="0"/>
        <v>5000</v>
      </c>
      <c r="Y40" s="7">
        <f t="shared" si="1"/>
        <v>0</v>
      </c>
    </row>
    <row r="41" spans="1:25" ht="18" customHeight="1" thickBot="1" x14ac:dyDescent="0.35">
      <c r="A41" s="5" t="s">
        <v>39</v>
      </c>
      <c r="B41" s="6"/>
      <c r="C41" s="7">
        <v>110000</v>
      </c>
      <c r="D41" s="41"/>
      <c r="E41" s="42"/>
      <c r="F41" s="43"/>
      <c r="G41" s="44"/>
      <c r="H41" s="41"/>
      <c r="I41" s="42"/>
      <c r="J41" s="43"/>
      <c r="K41" s="44"/>
      <c r="L41" s="41"/>
      <c r="M41" s="42"/>
      <c r="N41" s="43"/>
      <c r="O41" s="44"/>
      <c r="P41" s="41"/>
      <c r="Q41" s="42"/>
      <c r="R41" s="43"/>
      <c r="S41" s="44"/>
      <c r="T41" s="41"/>
      <c r="U41" s="42"/>
      <c r="V41" s="43"/>
      <c r="W41" s="44"/>
      <c r="X41" s="7">
        <f t="shared" si="0"/>
        <v>0</v>
      </c>
      <c r="Y41" s="7">
        <f t="shared" si="1"/>
        <v>110000</v>
      </c>
    </row>
    <row r="42" spans="1:25" ht="18" customHeight="1" thickBot="1" x14ac:dyDescent="0.35">
      <c r="A42" s="5" t="s">
        <v>40</v>
      </c>
      <c r="B42" s="6"/>
      <c r="C42" s="7">
        <v>300</v>
      </c>
      <c r="D42" s="41"/>
      <c r="E42" s="42"/>
      <c r="F42" s="43"/>
      <c r="G42" s="44"/>
      <c r="H42" s="41"/>
      <c r="I42" s="42"/>
      <c r="J42" s="43"/>
      <c r="K42" s="44"/>
      <c r="L42" s="41"/>
      <c r="M42" s="42"/>
      <c r="N42" s="43"/>
      <c r="O42" s="44"/>
      <c r="P42" s="41"/>
      <c r="Q42" s="42"/>
      <c r="R42" s="43"/>
      <c r="S42" s="44"/>
      <c r="T42" s="41"/>
      <c r="U42" s="42"/>
      <c r="V42" s="43"/>
      <c r="W42" s="44"/>
      <c r="X42" s="7">
        <f t="shared" si="0"/>
        <v>0</v>
      </c>
      <c r="Y42" s="7">
        <f t="shared" si="1"/>
        <v>300</v>
      </c>
    </row>
    <row r="43" spans="1:25" ht="18" customHeight="1" thickBot="1" x14ac:dyDescent="0.35">
      <c r="A43" s="5" t="s">
        <v>41</v>
      </c>
      <c r="B43" s="6">
        <v>3300</v>
      </c>
      <c r="C43" s="7"/>
      <c r="D43" s="41"/>
      <c r="E43" s="42"/>
      <c r="F43" s="43"/>
      <c r="G43" s="44"/>
      <c r="H43" s="41"/>
      <c r="I43" s="42"/>
      <c r="J43" s="43"/>
      <c r="K43" s="44"/>
      <c r="L43" s="41"/>
      <c r="M43" s="42"/>
      <c r="N43" s="43"/>
      <c r="O43" s="44"/>
      <c r="P43" s="41"/>
      <c r="Q43" s="42"/>
      <c r="R43" s="43"/>
      <c r="S43" s="44"/>
      <c r="T43" s="41"/>
      <c r="U43" s="42"/>
      <c r="V43" s="43"/>
      <c r="W43" s="44"/>
      <c r="X43" s="7">
        <f t="shared" si="0"/>
        <v>3300</v>
      </c>
      <c r="Y43" s="7">
        <f t="shared" si="1"/>
        <v>0</v>
      </c>
    </row>
    <row r="44" spans="1:25" ht="18" customHeight="1" thickBot="1" x14ac:dyDescent="0.35">
      <c r="A44" s="5" t="s">
        <v>42</v>
      </c>
      <c r="B44" s="6"/>
      <c r="C44" s="7">
        <v>5400</v>
      </c>
      <c r="D44" s="41"/>
      <c r="E44" s="42"/>
      <c r="F44" s="43"/>
      <c r="G44" s="44"/>
      <c r="H44" s="41"/>
      <c r="I44" s="42"/>
      <c r="J44" s="43"/>
      <c r="K44" s="44"/>
      <c r="L44" s="41"/>
      <c r="M44" s="42"/>
      <c r="N44" s="43"/>
      <c r="O44" s="44"/>
      <c r="P44" s="41"/>
      <c r="Q44" s="42"/>
      <c r="R44" s="43"/>
      <c r="S44" s="44"/>
      <c r="T44" s="41"/>
      <c r="U44" s="42"/>
      <c r="V44" s="43"/>
      <c r="W44" s="44"/>
      <c r="X44" s="7">
        <f t="shared" si="0"/>
        <v>0</v>
      </c>
      <c r="Y44" s="7">
        <f t="shared" si="1"/>
        <v>5400</v>
      </c>
    </row>
    <row r="45" spans="1:25" ht="18" customHeight="1" thickBot="1" x14ac:dyDescent="0.35">
      <c r="A45" s="5" t="s">
        <v>43</v>
      </c>
      <c r="B45" s="6">
        <v>9400</v>
      </c>
      <c r="C45" s="7"/>
      <c r="D45" s="41"/>
      <c r="E45" s="42"/>
      <c r="F45" s="43"/>
      <c r="G45" s="44"/>
      <c r="H45" s="41"/>
      <c r="I45" s="42"/>
      <c r="J45" s="43"/>
      <c r="K45" s="44"/>
      <c r="L45" s="41"/>
      <c r="M45" s="42"/>
      <c r="N45" s="43"/>
      <c r="O45" s="44"/>
      <c r="P45" s="41"/>
      <c r="Q45" s="42"/>
      <c r="R45" s="43"/>
      <c r="S45" s="44"/>
      <c r="T45" s="41"/>
      <c r="U45" s="42"/>
      <c r="V45" s="43"/>
      <c r="W45" s="44"/>
      <c r="X45" s="7">
        <f t="shared" si="0"/>
        <v>9400</v>
      </c>
      <c r="Y45" s="7">
        <f t="shared" si="1"/>
        <v>0</v>
      </c>
    </row>
    <row r="46" spans="1:25" ht="18" customHeight="1" thickBot="1" x14ac:dyDescent="0.35">
      <c r="A46" s="5" t="s">
        <v>44</v>
      </c>
      <c r="B46" s="6"/>
      <c r="C46" s="7">
        <v>365700</v>
      </c>
      <c r="D46" s="41"/>
      <c r="E46" s="42"/>
      <c r="F46" s="43"/>
      <c r="G46" s="44"/>
      <c r="H46" s="41"/>
      <c r="I46" s="42"/>
      <c r="J46" s="43"/>
      <c r="K46" s="44"/>
      <c r="L46" s="41"/>
      <c r="M46" s="42"/>
      <c r="N46" s="43"/>
      <c r="O46" s="44"/>
      <c r="P46" s="41"/>
      <c r="Q46" s="42"/>
      <c r="R46" s="43"/>
      <c r="S46" s="44"/>
      <c r="T46" s="41"/>
      <c r="U46" s="42"/>
      <c r="V46" s="43"/>
      <c r="W46" s="44"/>
      <c r="X46" s="7">
        <f t="shared" si="0"/>
        <v>0</v>
      </c>
      <c r="Y46" s="7">
        <f t="shared" si="1"/>
        <v>365700</v>
      </c>
    </row>
    <row r="47" spans="1:25" ht="18" customHeight="1" thickBot="1" x14ac:dyDescent="0.35">
      <c r="A47" s="5" t="s">
        <v>45</v>
      </c>
      <c r="B47" s="6"/>
      <c r="C47" s="7">
        <v>4500</v>
      </c>
      <c r="D47" s="41"/>
      <c r="E47" s="42"/>
      <c r="F47" s="43"/>
      <c r="G47" s="44"/>
      <c r="H47" s="41"/>
      <c r="I47" s="42"/>
      <c r="J47" s="43"/>
      <c r="K47" s="44"/>
      <c r="L47" s="41"/>
      <c r="M47" s="42"/>
      <c r="N47" s="43"/>
      <c r="O47" s="44"/>
      <c r="P47" s="41"/>
      <c r="Q47" s="42"/>
      <c r="R47" s="43"/>
      <c r="S47" s="44"/>
      <c r="T47" s="41"/>
      <c r="U47" s="42"/>
      <c r="V47" s="43"/>
      <c r="W47" s="44"/>
      <c r="X47" s="7">
        <f t="shared" si="0"/>
        <v>0</v>
      </c>
      <c r="Y47" s="7">
        <f t="shared" si="1"/>
        <v>4500</v>
      </c>
    </row>
    <row r="48" spans="1:25" ht="18" customHeight="1" thickBot="1" x14ac:dyDescent="0.35">
      <c r="A48" s="5" t="s">
        <v>46</v>
      </c>
      <c r="B48" s="6"/>
      <c r="C48" s="7"/>
      <c r="D48" s="41"/>
      <c r="E48" s="42"/>
      <c r="F48" s="43"/>
      <c r="G48" s="44"/>
      <c r="H48" s="41"/>
      <c r="I48" s="42"/>
      <c r="J48" s="43"/>
      <c r="K48" s="44"/>
      <c r="L48" s="41"/>
      <c r="M48" s="42"/>
      <c r="N48" s="43"/>
      <c r="O48" s="44"/>
      <c r="P48" s="41"/>
      <c r="Q48" s="42"/>
      <c r="R48" s="43"/>
      <c r="S48" s="44"/>
      <c r="T48" s="41"/>
      <c r="U48" s="42"/>
      <c r="V48" s="43"/>
      <c r="W48" s="44"/>
      <c r="X48" s="7">
        <f t="shared" si="0"/>
        <v>0</v>
      </c>
      <c r="Y48" s="7">
        <f t="shared" si="1"/>
        <v>0</v>
      </c>
    </row>
    <row r="49" spans="1:25" s="15" customFormat="1" ht="18" customHeight="1" thickBot="1" x14ac:dyDescent="0.35">
      <c r="A49" s="8" t="s">
        <v>59</v>
      </c>
      <c r="B49" s="9">
        <f>SUM(B3:B48)</f>
        <v>881400</v>
      </c>
      <c r="C49" s="9">
        <f>SUM(C3:C48)</f>
        <v>881400</v>
      </c>
      <c r="D49" s="10">
        <f t="shared" ref="D49:W49" si="6">SUM(D3:D48)</f>
        <v>0</v>
      </c>
      <c r="E49" s="11">
        <f t="shared" si="6"/>
        <v>0</v>
      </c>
      <c r="F49" s="12">
        <f t="shared" si="6"/>
        <v>0</v>
      </c>
      <c r="G49" s="13">
        <f t="shared" si="6"/>
        <v>0</v>
      </c>
      <c r="H49" s="10">
        <f t="shared" si="6"/>
        <v>0</v>
      </c>
      <c r="I49" s="11">
        <f t="shared" si="6"/>
        <v>0</v>
      </c>
      <c r="J49" s="12">
        <f t="shared" si="6"/>
        <v>0</v>
      </c>
      <c r="K49" s="13">
        <f t="shared" si="6"/>
        <v>0</v>
      </c>
      <c r="L49" s="10">
        <f t="shared" si="6"/>
        <v>0</v>
      </c>
      <c r="M49" s="11">
        <f t="shared" si="6"/>
        <v>0</v>
      </c>
      <c r="N49" s="12">
        <f t="shared" si="6"/>
        <v>0</v>
      </c>
      <c r="O49" s="13">
        <f t="shared" si="6"/>
        <v>0</v>
      </c>
      <c r="P49" s="10">
        <f t="shared" si="6"/>
        <v>0</v>
      </c>
      <c r="Q49" s="11">
        <f t="shared" si="6"/>
        <v>0</v>
      </c>
      <c r="R49" s="12">
        <f t="shared" si="6"/>
        <v>0</v>
      </c>
      <c r="S49" s="13">
        <f t="shared" si="6"/>
        <v>0</v>
      </c>
      <c r="T49" s="10">
        <f t="shared" si="6"/>
        <v>0</v>
      </c>
      <c r="U49" s="11">
        <f t="shared" si="6"/>
        <v>0</v>
      </c>
      <c r="V49" s="12">
        <f t="shared" si="6"/>
        <v>0</v>
      </c>
      <c r="W49" s="13">
        <f t="shared" si="6"/>
        <v>0</v>
      </c>
      <c r="X49" s="14">
        <f>SUM(X3:X48)</f>
        <v>881100</v>
      </c>
      <c r="Y49" s="14">
        <f>SUM(Y3:Y48)</f>
        <v>881100</v>
      </c>
    </row>
    <row r="50" spans="1:25" x14ac:dyDescent="0.3">
      <c r="C50" s="1"/>
    </row>
    <row r="52" spans="1:25" x14ac:dyDescent="0.3">
      <c r="C52" s="1"/>
    </row>
    <row r="53" spans="1:25" x14ac:dyDescent="0.3">
      <c r="Y53" s="1"/>
    </row>
  </sheetData>
  <sheetProtection sheet="1" objects="1" scenarios="1"/>
  <mergeCells count="13">
    <mergeCell ref="A1:A2"/>
    <mergeCell ref="B1:C1"/>
    <mergeCell ref="F1:G1"/>
    <mergeCell ref="X1:Y1"/>
    <mergeCell ref="L1:M1"/>
    <mergeCell ref="D1:E1"/>
    <mergeCell ref="H1:I1"/>
    <mergeCell ref="J1:K1"/>
    <mergeCell ref="N1:O1"/>
    <mergeCell ref="P1:Q1"/>
    <mergeCell ref="R1:S1"/>
    <mergeCell ref="T1:U1"/>
    <mergeCell ref="V1:W1"/>
  </mergeCells>
  <pageMargins left="0.7" right="0.7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488CE-3A64-431F-844E-F52963B4A896}">
  <dimension ref="A1:E43"/>
  <sheetViews>
    <sheetView tabSelected="1" topLeftCell="A21" workbookViewId="0">
      <selection activeCell="A37" sqref="A37"/>
    </sheetView>
  </sheetViews>
  <sheetFormatPr defaultRowHeight="14.4" x14ac:dyDescent="0.3"/>
  <cols>
    <col min="1" max="1" width="80.109375" customWidth="1"/>
    <col min="2" max="2" width="23.5546875" customWidth="1"/>
    <col min="3" max="3" width="1.88671875" customWidth="1"/>
    <col min="4" max="4" width="83.44140625" customWidth="1"/>
    <col min="5" max="5" width="19.88671875" customWidth="1"/>
  </cols>
  <sheetData>
    <row r="1" spans="1:5" ht="21.6" thickBot="1" x14ac:dyDescent="0.45">
      <c r="A1" s="23" t="s">
        <v>125</v>
      </c>
    </row>
    <row r="2" spans="1:5" ht="19.5" customHeight="1" thickBot="1" x14ac:dyDescent="0.35">
      <c r="A2" s="29" t="s">
        <v>64</v>
      </c>
      <c r="B2" s="39" t="s">
        <v>65</v>
      </c>
      <c r="C2" s="18"/>
      <c r="D2" s="30" t="s">
        <v>66</v>
      </c>
      <c r="E2" s="39" t="s">
        <v>65</v>
      </c>
    </row>
    <row r="3" spans="1:5" ht="23.25" customHeight="1" thickBot="1" x14ac:dyDescent="0.35">
      <c r="A3" s="27" t="s">
        <v>67</v>
      </c>
      <c r="B3" s="28">
        <f>B4+B5+B9+B10</f>
        <v>0</v>
      </c>
      <c r="C3" s="20"/>
      <c r="D3" s="35" t="s">
        <v>68</v>
      </c>
      <c r="E3" s="36">
        <f>E4+E5+E8+E9</f>
        <v>0</v>
      </c>
    </row>
    <row r="4" spans="1:5" ht="23.25" customHeight="1" thickBot="1" x14ac:dyDescent="0.35">
      <c r="A4" s="19" t="s">
        <v>69</v>
      </c>
      <c r="B4" s="45"/>
      <c r="C4" s="20"/>
      <c r="D4" s="21" t="s">
        <v>70</v>
      </c>
      <c r="E4" s="45"/>
    </row>
    <row r="5" spans="1:5" ht="23.25" customHeight="1" thickBot="1" x14ac:dyDescent="0.35">
      <c r="A5" s="19" t="s">
        <v>71</v>
      </c>
      <c r="B5" s="24">
        <f>B6+B7+B8</f>
        <v>0</v>
      </c>
      <c r="C5" s="20"/>
      <c r="D5" s="21" t="s">
        <v>72</v>
      </c>
      <c r="E5" s="24">
        <f>E6+E7</f>
        <v>0</v>
      </c>
    </row>
    <row r="6" spans="1:5" ht="23.25" customHeight="1" thickBot="1" x14ac:dyDescent="0.35">
      <c r="A6" s="19" t="s">
        <v>73</v>
      </c>
      <c r="B6" s="45"/>
      <c r="C6" s="20"/>
      <c r="D6" s="21" t="s">
        <v>74</v>
      </c>
      <c r="E6" s="46"/>
    </row>
    <row r="7" spans="1:5" ht="23.25" customHeight="1" thickBot="1" x14ac:dyDescent="0.35">
      <c r="A7" s="19" t="s">
        <v>81</v>
      </c>
      <c r="B7" s="45"/>
      <c r="C7" s="20"/>
      <c r="D7" s="21" t="s">
        <v>75</v>
      </c>
      <c r="E7" s="45"/>
    </row>
    <row r="8" spans="1:5" ht="23.25" customHeight="1" thickBot="1" x14ac:dyDescent="0.35">
      <c r="A8" s="19" t="s">
        <v>83</v>
      </c>
      <c r="B8" s="46"/>
      <c r="C8" s="20"/>
      <c r="D8" s="21" t="s">
        <v>76</v>
      </c>
      <c r="E8" s="46"/>
    </row>
    <row r="9" spans="1:5" ht="23.25" customHeight="1" thickBot="1" x14ac:dyDescent="0.35">
      <c r="A9" s="19" t="s">
        <v>85</v>
      </c>
      <c r="B9" s="45"/>
      <c r="C9" s="20"/>
      <c r="D9" s="21" t="s">
        <v>77</v>
      </c>
      <c r="E9" s="46"/>
    </row>
    <row r="10" spans="1:5" ht="23.25" customHeight="1" thickBot="1" x14ac:dyDescent="0.35">
      <c r="A10" s="19" t="s">
        <v>87</v>
      </c>
      <c r="B10" s="24"/>
      <c r="C10" s="20"/>
      <c r="D10" s="35" t="s">
        <v>78</v>
      </c>
      <c r="E10" s="36"/>
    </row>
    <row r="11" spans="1:5" ht="23.25" customHeight="1" thickBot="1" x14ac:dyDescent="0.35">
      <c r="A11" s="19" t="s">
        <v>89</v>
      </c>
      <c r="B11" s="24"/>
      <c r="C11" s="20"/>
      <c r="D11" s="35" t="s">
        <v>79</v>
      </c>
      <c r="E11" s="36"/>
    </row>
    <row r="12" spans="1:5" ht="23.25" customHeight="1" thickBot="1" x14ac:dyDescent="0.35">
      <c r="A12" s="19" t="s">
        <v>91</v>
      </c>
      <c r="B12" s="24"/>
      <c r="C12" s="20"/>
      <c r="D12" s="35" t="s">
        <v>80</v>
      </c>
      <c r="E12" s="36">
        <f>E13+E14+E25+E26</f>
        <v>0</v>
      </c>
    </row>
    <row r="13" spans="1:5" ht="23.25" customHeight="1" thickBot="1" x14ac:dyDescent="0.35">
      <c r="A13" s="19" t="s">
        <v>93</v>
      </c>
      <c r="B13" s="24"/>
      <c r="C13" s="20"/>
      <c r="D13" s="21" t="s">
        <v>82</v>
      </c>
      <c r="E13" s="46"/>
    </row>
    <row r="14" spans="1:5" ht="23.25" customHeight="1" thickBot="1" x14ac:dyDescent="0.35">
      <c r="A14" s="19" t="s">
        <v>95</v>
      </c>
      <c r="B14" s="24"/>
      <c r="C14" s="20"/>
      <c r="D14" s="21" t="s">
        <v>84</v>
      </c>
      <c r="E14" s="24">
        <f>SUM(E15:E22)</f>
        <v>0</v>
      </c>
    </row>
    <row r="15" spans="1:5" ht="23.25" customHeight="1" thickBot="1" x14ac:dyDescent="0.35">
      <c r="A15" s="31" t="s">
        <v>97</v>
      </c>
      <c r="B15" s="32">
        <f>B16+B21+B27+B35</f>
        <v>0</v>
      </c>
      <c r="C15" s="20"/>
      <c r="D15" s="21" t="s">
        <v>86</v>
      </c>
      <c r="E15" s="45"/>
    </row>
    <row r="16" spans="1:5" ht="23.25" customHeight="1" thickBot="1" x14ac:dyDescent="0.35">
      <c r="A16" s="19" t="s">
        <v>99</v>
      </c>
      <c r="B16" s="24">
        <f>B17+B18+B19+B20</f>
        <v>0</v>
      </c>
      <c r="C16" s="20"/>
      <c r="D16" s="21" t="s">
        <v>88</v>
      </c>
      <c r="E16" s="45"/>
    </row>
    <row r="17" spans="1:5" ht="23.25" customHeight="1" thickBot="1" x14ac:dyDescent="0.35">
      <c r="A17" s="19" t="s">
        <v>101</v>
      </c>
      <c r="B17" s="45"/>
      <c r="C17" s="20"/>
      <c r="D17" s="21" t="s">
        <v>90</v>
      </c>
      <c r="E17" s="45"/>
    </row>
    <row r="18" spans="1:5" ht="23.25" customHeight="1" thickBot="1" x14ac:dyDescent="0.35">
      <c r="A18" s="19" t="s">
        <v>103</v>
      </c>
      <c r="B18" s="46"/>
      <c r="C18" s="20"/>
      <c r="D18" s="21" t="s">
        <v>92</v>
      </c>
      <c r="E18" s="45"/>
    </row>
    <row r="19" spans="1:5" ht="23.25" customHeight="1" thickBot="1" x14ac:dyDescent="0.35">
      <c r="A19" s="19" t="s">
        <v>105</v>
      </c>
      <c r="B19" s="46"/>
      <c r="C19" s="20"/>
      <c r="D19" s="21" t="s">
        <v>94</v>
      </c>
      <c r="E19" s="45"/>
    </row>
    <row r="20" spans="1:5" ht="23.25" customHeight="1" thickBot="1" x14ac:dyDescent="0.35">
      <c r="A20" s="19" t="s">
        <v>107</v>
      </c>
      <c r="B20" s="46"/>
      <c r="C20" s="20"/>
      <c r="D20" s="21" t="s">
        <v>96</v>
      </c>
      <c r="E20" s="46"/>
    </row>
    <row r="21" spans="1:5" ht="23.25" customHeight="1" thickBot="1" x14ac:dyDescent="0.35">
      <c r="A21" s="19" t="s">
        <v>109</v>
      </c>
      <c r="B21" s="24">
        <f>B22+B23+B24+B25+B26</f>
        <v>0</v>
      </c>
      <c r="C21" s="20"/>
      <c r="D21" s="21" t="s">
        <v>98</v>
      </c>
      <c r="E21" s="46"/>
    </row>
    <row r="22" spans="1:5" ht="23.25" customHeight="1" thickBot="1" x14ac:dyDescent="0.35">
      <c r="A22" s="19" t="s">
        <v>110</v>
      </c>
      <c r="B22" s="45"/>
      <c r="C22" s="20"/>
      <c r="D22" s="21" t="s">
        <v>100</v>
      </c>
      <c r="E22" s="24">
        <f>E23+E24</f>
        <v>0</v>
      </c>
    </row>
    <row r="23" spans="1:5" ht="23.25" customHeight="1" thickBot="1" x14ac:dyDescent="0.35">
      <c r="A23" s="19" t="s">
        <v>111</v>
      </c>
      <c r="B23" s="46"/>
      <c r="C23" s="20"/>
      <c r="D23" s="21" t="s">
        <v>102</v>
      </c>
      <c r="E23" s="45"/>
    </row>
    <row r="24" spans="1:5" ht="23.25" customHeight="1" thickBot="1" x14ac:dyDescent="0.35">
      <c r="A24" s="19" t="s">
        <v>112</v>
      </c>
      <c r="B24" s="46"/>
      <c r="C24" s="20"/>
      <c r="D24" s="21" t="s">
        <v>104</v>
      </c>
      <c r="E24" s="46"/>
    </row>
    <row r="25" spans="1:5" ht="23.25" customHeight="1" thickBot="1" x14ac:dyDescent="0.35">
      <c r="A25" s="19" t="s">
        <v>113</v>
      </c>
      <c r="B25" s="45"/>
      <c r="C25" s="20"/>
      <c r="D25" s="21" t="s">
        <v>106</v>
      </c>
      <c r="E25" s="46"/>
    </row>
    <row r="26" spans="1:5" ht="23.25" customHeight="1" thickBot="1" x14ac:dyDescent="0.35">
      <c r="A26" s="19" t="s">
        <v>114</v>
      </c>
      <c r="B26" s="45"/>
      <c r="C26" s="20"/>
      <c r="D26" s="21" t="s">
        <v>108</v>
      </c>
      <c r="E26" s="46"/>
    </row>
    <row r="27" spans="1:5" ht="23.25" customHeight="1" thickBot="1" x14ac:dyDescent="0.35">
      <c r="A27" s="19" t="s">
        <v>115</v>
      </c>
      <c r="B27" s="24">
        <f>B28+B29+B30+B31+B32+B33+B34</f>
        <v>0</v>
      </c>
      <c r="C27" s="20"/>
      <c r="D27" s="51"/>
      <c r="E27" s="52"/>
    </row>
    <row r="28" spans="1:5" ht="23.25" customHeight="1" thickBot="1" x14ac:dyDescent="0.35">
      <c r="A28" s="19" t="s">
        <v>116</v>
      </c>
      <c r="B28" s="45"/>
      <c r="C28" s="20"/>
      <c r="D28" s="53"/>
      <c r="E28" s="54"/>
    </row>
    <row r="29" spans="1:5" ht="23.25" customHeight="1" thickBot="1" x14ac:dyDescent="0.35">
      <c r="A29" s="19" t="s">
        <v>117</v>
      </c>
      <c r="B29" s="45"/>
      <c r="C29" s="20"/>
      <c r="D29" s="53"/>
      <c r="E29" s="54"/>
    </row>
    <row r="30" spans="1:5" ht="23.25" customHeight="1" thickBot="1" x14ac:dyDescent="0.35">
      <c r="A30" s="19" t="s">
        <v>118</v>
      </c>
      <c r="B30" s="46"/>
      <c r="C30" s="20"/>
      <c r="D30" s="53"/>
      <c r="E30" s="54"/>
    </row>
    <row r="31" spans="1:5" ht="23.25" customHeight="1" thickBot="1" x14ac:dyDescent="0.35">
      <c r="A31" s="19" t="s">
        <v>119</v>
      </c>
      <c r="B31" s="46"/>
      <c r="C31" s="20"/>
      <c r="D31" s="53"/>
      <c r="E31" s="54"/>
    </row>
    <row r="32" spans="1:5" ht="23.25" customHeight="1" thickBot="1" x14ac:dyDescent="0.35">
      <c r="A32" s="19" t="s">
        <v>120</v>
      </c>
      <c r="B32" s="46"/>
      <c r="C32" s="20"/>
      <c r="D32" s="53"/>
      <c r="E32" s="54"/>
    </row>
    <row r="33" spans="1:5" ht="23.25" customHeight="1" thickBot="1" x14ac:dyDescent="0.35">
      <c r="A33" s="19" t="s">
        <v>121</v>
      </c>
      <c r="B33" s="46"/>
      <c r="C33" s="20"/>
      <c r="D33" s="53"/>
      <c r="E33" s="54"/>
    </row>
    <row r="34" spans="1:5" ht="23.25" customHeight="1" thickBot="1" x14ac:dyDescent="0.35">
      <c r="A34" s="19" t="s">
        <v>122</v>
      </c>
      <c r="B34" s="46"/>
      <c r="C34" s="20"/>
      <c r="D34" s="53"/>
      <c r="E34" s="54"/>
    </row>
    <row r="35" spans="1:5" ht="23.25" customHeight="1" thickBot="1" x14ac:dyDescent="0.35">
      <c r="A35" s="19" t="s">
        <v>108</v>
      </c>
      <c r="B35" s="46"/>
      <c r="C35" s="20"/>
      <c r="D35" s="53"/>
      <c r="E35" s="54"/>
    </row>
    <row r="36" spans="1:5" ht="23.25" customHeight="1" thickBot="1" x14ac:dyDescent="0.35">
      <c r="A36" s="25" t="s">
        <v>123</v>
      </c>
      <c r="B36" s="26">
        <f>B3+B15</f>
        <v>0</v>
      </c>
      <c r="C36" s="20"/>
      <c r="D36" s="33" t="s">
        <v>124</v>
      </c>
      <c r="E36" s="40">
        <f>E3+E10+E11+E12</f>
        <v>0</v>
      </c>
    </row>
    <row r="37" spans="1:5" ht="21" customHeight="1" x14ac:dyDescent="0.3">
      <c r="C37" s="34"/>
    </row>
    <row r="38" spans="1:5" ht="21" customHeight="1" x14ac:dyDescent="0.3">
      <c r="C38" s="34"/>
    </row>
    <row r="39" spans="1:5" ht="21" customHeight="1" x14ac:dyDescent="0.3">
      <c r="C39" s="34"/>
    </row>
    <row r="40" spans="1:5" ht="21" customHeight="1" x14ac:dyDescent="0.3">
      <c r="C40" s="34"/>
    </row>
    <row r="41" spans="1:5" ht="21" customHeight="1" x14ac:dyDescent="0.3">
      <c r="C41" s="34"/>
    </row>
    <row r="42" spans="1:5" ht="21" customHeight="1" x14ac:dyDescent="0.3">
      <c r="C42" s="34"/>
    </row>
    <row r="43" spans="1:5" ht="21" customHeight="1" x14ac:dyDescent="0.3"/>
  </sheetData>
  <sheetProtection sheet="1" objects="1" scenarios="1"/>
  <mergeCells count="1">
    <mergeCell ref="D27:E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FE03-7F95-4487-9844-853D3F466C58}">
  <dimension ref="A1:B40"/>
  <sheetViews>
    <sheetView topLeftCell="A21" workbookViewId="0">
      <selection activeCell="B43" sqref="B43"/>
    </sheetView>
  </sheetViews>
  <sheetFormatPr defaultRowHeight="14.4" x14ac:dyDescent="0.3"/>
  <cols>
    <col min="1" max="1" width="85.109375" customWidth="1"/>
    <col min="2" max="2" width="23.88671875" customWidth="1"/>
  </cols>
  <sheetData>
    <row r="1" spans="1:2" ht="18.600000000000001" thickBot="1" x14ac:dyDescent="0.4">
      <c r="A1" s="22" t="s">
        <v>166</v>
      </c>
    </row>
    <row r="2" spans="1:2" ht="16.5" customHeight="1" thickBot="1" x14ac:dyDescent="0.35">
      <c r="A2" s="37" t="s">
        <v>126</v>
      </c>
      <c r="B2" s="17" t="s">
        <v>127</v>
      </c>
    </row>
    <row r="3" spans="1:2" ht="16.5" customHeight="1" thickBot="1" x14ac:dyDescent="0.35">
      <c r="A3" s="27" t="s">
        <v>128</v>
      </c>
      <c r="B3" s="28">
        <f>SUM(B4:B9)</f>
        <v>0</v>
      </c>
    </row>
    <row r="4" spans="1:2" ht="16.5" customHeight="1" thickBot="1" x14ac:dyDescent="0.35">
      <c r="A4" s="19" t="s">
        <v>130</v>
      </c>
      <c r="B4" s="46"/>
    </row>
    <row r="5" spans="1:2" ht="16.5" customHeight="1" thickBot="1" x14ac:dyDescent="0.35">
      <c r="A5" s="19" t="s">
        <v>132</v>
      </c>
      <c r="B5" s="46"/>
    </row>
    <row r="6" spans="1:2" ht="16.5" customHeight="1" thickBot="1" x14ac:dyDescent="0.35">
      <c r="A6" s="19" t="s">
        <v>134</v>
      </c>
      <c r="B6" s="46"/>
    </row>
    <row r="7" spans="1:2" ht="16.5" customHeight="1" thickBot="1" x14ac:dyDescent="0.35">
      <c r="A7" s="19" t="s">
        <v>136</v>
      </c>
      <c r="B7" s="46"/>
    </row>
    <row r="8" spans="1:2" ht="16.5" customHeight="1" thickBot="1" x14ac:dyDescent="0.35">
      <c r="A8" s="19" t="s">
        <v>138</v>
      </c>
      <c r="B8" s="46"/>
    </row>
    <row r="9" spans="1:2" ht="16.5" customHeight="1" thickBot="1" x14ac:dyDescent="0.35">
      <c r="A9" s="19" t="s">
        <v>140</v>
      </c>
      <c r="B9" s="45"/>
    </row>
    <row r="10" spans="1:2" ht="16.5" customHeight="1" thickBot="1" x14ac:dyDescent="0.35">
      <c r="A10" s="27" t="s">
        <v>142</v>
      </c>
      <c r="B10" s="28">
        <f>SUM(B11:B20)</f>
        <v>0</v>
      </c>
    </row>
    <row r="11" spans="1:2" ht="16.5" customHeight="1" thickBot="1" x14ac:dyDescent="0.35">
      <c r="A11" s="19" t="s">
        <v>144</v>
      </c>
      <c r="B11" s="45"/>
    </row>
    <row r="12" spans="1:2" ht="16.5" customHeight="1" thickBot="1" x14ac:dyDescent="0.35">
      <c r="A12" s="19" t="s">
        <v>146</v>
      </c>
      <c r="B12" s="45"/>
    </row>
    <row r="13" spans="1:2" ht="16.5" customHeight="1" thickBot="1" x14ac:dyDescent="0.35">
      <c r="A13" s="19" t="s">
        <v>148</v>
      </c>
      <c r="B13" s="45"/>
    </row>
    <row r="14" spans="1:2" ht="16.5" customHeight="1" thickBot="1" x14ac:dyDescent="0.35">
      <c r="A14" s="19" t="s">
        <v>150</v>
      </c>
      <c r="B14" s="45"/>
    </row>
    <row r="15" spans="1:2" ht="16.5" customHeight="1" thickBot="1" x14ac:dyDescent="0.35">
      <c r="A15" s="19" t="s">
        <v>152</v>
      </c>
      <c r="B15" s="45"/>
    </row>
    <row r="16" spans="1:2" ht="16.5" customHeight="1" thickBot="1" x14ac:dyDescent="0.35">
      <c r="A16" s="19" t="s">
        <v>154</v>
      </c>
      <c r="B16" s="45"/>
    </row>
    <row r="17" spans="1:2" ht="16.5" customHeight="1" thickBot="1" x14ac:dyDescent="0.35">
      <c r="A17" s="19" t="s">
        <v>156</v>
      </c>
      <c r="B17" s="45"/>
    </row>
    <row r="18" spans="1:2" ht="16.5" customHeight="1" thickBot="1" x14ac:dyDescent="0.35">
      <c r="A18" s="19" t="s">
        <v>158</v>
      </c>
      <c r="B18" s="46"/>
    </row>
    <row r="19" spans="1:2" ht="16.5" customHeight="1" thickBot="1" x14ac:dyDescent="0.35">
      <c r="A19" s="19" t="s">
        <v>160</v>
      </c>
      <c r="B19" s="46"/>
    </row>
    <row r="20" spans="1:2" ht="16.5" customHeight="1" thickBot="1" x14ac:dyDescent="0.35">
      <c r="A20" s="19" t="s">
        <v>162</v>
      </c>
      <c r="B20" s="46"/>
    </row>
    <row r="21" spans="1:2" ht="16.5" customHeight="1" thickBot="1" x14ac:dyDescent="0.35">
      <c r="A21" s="38" t="s">
        <v>129</v>
      </c>
      <c r="B21" s="28">
        <f>B3-B10</f>
        <v>0</v>
      </c>
    </row>
    <row r="22" spans="1:2" ht="16.5" customHeight="1" thickBot="1" x14ac:dyDescent="0.35">
      <c r="A22" s="38" t="s">
        <v>131</v>
      </c>
      <c r="B22" s="28">
        <f>SUM(B23:B25)</f>
        <v>0</v>
      </c>
    </row>
    <row r="23" spans="1:2" ht="16.5" customHeight="1" thickBot="1" x14ac:dyDescent="0.35">
      <c r="A23" s="21" t="s">
        <v>133</v>
      </c>
      <c r="B23" s="46"/>
    </row>
    <row r="24" spans="1:2" ht="16.5" customHeight="1" thickBot="1" x14ac:dyDescent="0.35">
      <c r="A24" s="21" t="s">
        <v>135</v>
      </c>
      <c r="B24" s="46"/>
    </row>
    <row r="25" spans="1:2" ht="16.5" customHeight="1" thickBot="1" x14ac:dyDescent="0.35">
      <c r="A25" s="21" t="s">
        <v>137</v>
      </c>
      <c r="B25" s="45"/>
    </row>
    <row r="26" spans="1:2" ht="16.5" customHeight="1" thickBot="1" x14ac:dyDescent="0.35">
      <c r="A26" s="38" t="s">
        <v>139</v>
      </c>
      <c r="B26" s="28">
        <f>SUM(B27:B28)</f>
        <v>0</v>
      </c>
    </row>
    <row r="27" spans="1:2" ht="27.75" customHeight="1" thickBot="1" x14ac:dyDescent="0.35">
      <c r="A27" s="21" t="s">
        <v>141</v>
      </c>
      <c r="B27" s="46"/>
    </row>
    <row r="28" spans="1:2" ht="16.5" customHeight="1" thickBot="1" x14ac:dyDescent="0.35">
      <c r="A28" s="21" t="s">
        <v>143</v>
      </c>
      <c r="B28" s="45"/>
    </row>
    <row r="29" spans="1:2" ht="16.5" customHeight="1" thickBot="1" x14ac:dyDescent="0.35">
      <c r="A29" s="38" t="s">
        <v>145</v>
      </c>
      <c r="B29" s="28">
        <f>B21+B22-B26</f>
        <v>0</v>
      </c>
    </row>
    <row r="30" spans="1:2" ht="16.5" customHeight="1" thickBot="1" x14ac:dyDescent="0.35">
      <c r="A30" s="38" t="s">
        <v>147</v>
      </c>
      <c r="B30" s="28">
        <f>SUM(B31:B33)</f>
        <v>0</v>
      </c>
    </row>
    <row r="31" spans="1:2" ht="16.5" customHeight="1" thickBot="1" x14ac:dyDescent="0.35">
      <c r="A31" s="21" t="s">
        <v>149</v>
      </c>
      <c r="B31" s="46"/>
    </row>
    <row r="32" spans="1:2" ht="16.5" customHeight="1" thickBot="1" x14ac:dyDescent="0.35">
      <c r="A32" s="21" t="s">
        <v>151</v>
      </c>
      <c r="B32" s="46"/>
    </row>
    <row r="33" spans="1:2" ht="16.5" customHeight="1" thickBot="1" x14ac:dyDescent="0.35">
      <c r="A33" s="21" t="s">
        <v>153</v>
      </c>
      <c r="B33" s="45"/>
    </row>
    <row r="34" spans="1:2" ht="16.5" customHeight="1" thickBot="1" x14ac:dyDescent="0.35">
      <c r="A34" s="38" t="s">
        <v>155</v>
      </c>
      <c r="B34" s="28">
        <f>SUM(B35:B36)</f>
        <v>0</v>
      </c>
    </row>
    <row r="35" spans="1:2" ht="16.5" customHeight="1" thickBot="1" x14ac:dyDescent="0.35">
      <c r="A35" s="21" t="s">
        <v>157</v>
      </c>
      <c r="B35" s="46"/>
    </row>
    <row r="36" spans="1:2" ht="16.5" customHeight="1" thickBot="1" x14ac:dyDescent="0.35">
      <c r="A36" s="21" t="s">
        <v>159</v>
      </c>
      <c r="B36" s="45"/>
    </row>
    <row r="37" spans="1:2" ht="16.5" customHeight="1" thickBot="1" x14ac:dyDescent="0.35">
      <c r="A37" s="38" t="s">
        <v>161</v>
      </c>
      <c r="B37" s="28">
        <f>B29+B30-B34</f>
        <v>0</v>
      </c>
    </row>
    <row r="38" spans="1:2" ht="16.5" customHeight="1" thickBot="1" x14ac:dyDescent="0.35">
      <c r="A38" s="38" t="s">
        <v>163</v>
      </c>
      <c r="B38" s="28"/>
    </row>
    <row r="39" spans="1:2" ht="16.5" customHeight="1" thickBot="1" x14ac:dyDescent="0.35">
      <c r="A39" s="38" t="s">
        <v>164</v>
      </c>
      <c r="B39" s="28"/>
    </row>
    <row r="40" spans="1:2" ht="16.5" customHeight="1" thickBot="1" x14ac:dyDescent="0.35">
      <c r="A40" s="38" t="s">
        <v>165</v>
      </c>
      <c r="B40" s="28">
        <f>B37-B38-B39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ZOIS</vt:lpstr>
      <vt:lpstr>BILANS</vt:lpstr>
      <vt:lpstr>RZIS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Bucior</dc:creator>
  <cp:lastModifiedBy>Grzegorz Bucior</cp:lastModifiedBy>
  <cp:lastPrinted>2023-11-18T17:05:46Z</cp:lastPrinted>
  <dcterms:created xsi:type="dcterms:W3CDTF">2023-11-16T22:28:59Z</dcterms:created>
  <dcterms:modified xsi:type="dcterms:W3CDTF">2023-11-18T20:00:52Z</dcterms:modified>
</cp:coreProperties>
</file>